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Системний блок2024\Ольга\Воскресенська громада  2025 рік\РІШЕННЯ ПРО ЗМІНИ ДО БЮДЖЕТУ 2025 РОКУ\Рішення сесії № 11 від 10.10.2025р\"/>
    </mc:Choice>
  </mc:AlternateContent>
  <bookViews>
    <workbookView xWindow="0" yWindow="0" windowWidth="28800" windowHeight="14100" tabRatio="601"/>
  </bookViews>
  <sheets>
    <sheet name="Лист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5" i="1" l="1"/>
  <c r="D18" i="1"/>
  <c r="D25" i="1"/>
  <c r="D86" i="1" l="1"/>
  <c r="D82" i="1"/>
  <c r="D74" i="1"/>
  <c r="D56" i="1" l="1"/>
  <c r="D47" i="1" l="1"/>
  <c r="D36" i="1" l="1"/>
  <c r="D81" i="1" l="1"/>
  <c r="D79" i="1"/>
  <c r="D66" i="1" l="1"/>
  <c r="D64" i="1" l="1"/>
  <c r="D24" i="1"/>
  <c r="D14" i="1"/>
  <c r="D21" i="1"/>
  <c r="D20" i="1" s="1"/>
  <c r="D71" i="1" l="1"/>
  <c r="D69" i="1" l="1"/>
  <c r="D75" i="1"/>
  <c r="D17" i="1" l="1"/>
  <c r="D16" i="1" s="1"/>
  <c r="D54" i="1" s="1"/>
  <c r="D67" i="1" l="1"/>
  <c r="D68" i="1" s="1"/>
  <c r="D62" i="1" s="1"/>
  <c r="D76" i="1" l="1"/>
  <c r="D77" i="1"/>
  <c r="D73" i="1" l="1"/>
  <c r="D85" i="1" l="1"/>
  <c r="D84" i="1" s="1"/>
</calcChain>
</file>

<file path=xl/sharedStrings.xml><?xml version="1.0" encoding="utf-8"?>
<sst xmlns="http://schemas.openxmlformats.org/spreadsheetml/2006/main" count="123" uniqueCount="75">
  <si>
    <t>Додаток 5</t>
  </si>
  <si>
    <t>Міжбюджетні трансферти на 2025 рік</t>
  </si>
  <si>
    <t>1450500000</t>
  </si>
  <si>
    <t>(код бюджету)</t>
  </si>
  <si>
    <t xml:space="preserve">      1. Показники міжбюджетних трансфертів з інших бюджетів</t>
  </si>
  <si>
    <t>(грн)</t>
  </si>
  <si>
    <t>Код Класифікації доходу бюджету/ Код бюджету</t>
  </si>
  <si>
    <t>Найменування трансферту/ Найменування бюджету – надавача міжбюджетного трансферту</t>
  </si>
  <si>
    <t>Усього</t>
  </si>
  <si>
    <t>І. Трансферти до загального фонду бюджету</t>
  </si>
  <si>
    <t>41020100</t>
  </si>
  <si>
    <t>Базова дотація</t>
  </si>
  <si>
    <t>9900000000</t>
  </si>
  <si>
    <t>Державний бюджет</t>
  </si>
  <si>
    <t>41021400</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</si>
  <si>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</si>
  <si>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41033900</t>
  </si>
  <si>
    <t>Освітня субвенція з державного бюджету місцевим бюджетам</t>
  </si>
  <si>
    <t>Інші субвенції з місцевого бюджету</t>
  </si>
  <si>
    <t>Обласний бюджет Миколаївської області</t>
  </si>
  <si>
    <t>ІІ. Трансферти до спеціального фонду бюджету</t>
  </si>
  <si>
    <t>X</t>
  </si>
  <si>
    <t xml:space="preserve">УСЬОГО за розділом І та ІІ, у тому числі: </t>
  </si>
  <si>
    <t>загальний фонд</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</si>
  <si>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</si>
  <si>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</si>
  <si>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</si>
  <si>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</si>
  <si>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Найменування трансферту/ Найменування бюджету – отримувача міжбюджетного трансферту</t>
  </si>
  <si>
    <t>І. Трансферти із загального фонду бюджету</t>
  </si>
  <si>
    <t>3719770</t>
  </si>
  <si>
    <t>9770</t>
  </si>
  <si>
    <t>1454200000</t>
  </si>
  <si>
    <t>Бюджет Мішково-Погорілівської сільської територіальної громади</t>
  </si>
  <si>
    <t>ІІ. Трансферти із спеціального фонду бюджету</t>
  </si>
  <si>
    <t>до рішення Воскресенської селищної ради</t>
  </si>
  <si>
    <t xml:space="preserve"> Інші субвенції з місцевого бюджету (субвенція з обласного бюджету місцевим бюджетам на надання пільгового медичного обслуговування громадян, які постраждали внаслідок Чорнобильської катастрофи)</t>
  </si>
  <si>
    <t>Інші субвенції з місцевого бюджету (субвенція з обласного бюджету місцевим бюджетам на  відшкодування витрат на поховання учасників бойових дій та осіб з інвалідністю внаслідок війни)</t>
  </si>
  <si>
    <t>Інші субвенції з місцевого бюджету (субвенція з обласного бюджету місцевим бюджетам  на окремі заходи щодо соціального захисту осіб з інвалідністю (грошова компенсація на бензин, ремонт і технічне обслуговування автомобілів та на транспортне обслуговування, встановлення телефонів особам з інвалідністю I та II групи))</t>
  </si>
  <si>
    <t>Інші субвенції з місцевого бюджету (субвенція з обласного бюджету місцевим бюджетам на  матеріальну допомогу сім’ям загиблих та померлих учасників бойових дій на території інших країн, особам з інвалідністю внаслідок війни на території інших країн  відшкодування витрат на поховання учасників бойових дій та осіб з інвалідністю внаслідок війни)</t>
  </si>
  <si>
    <t>Інші субвенції з місцевого бюджету (субвенція з обласного бюджету місцевим бюджетам на надання  матеріальної допомоги сім'ям загиблих та померлих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сім'ям осіб, які загинули або померли внаслідок поранень, каліцтва, контузії чи інших ушкоджень здоров'я, одержаних під час участі у Революції Гідності, та сім’ям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 22 )</t>
  </si>
  <si>
    <t>Інші субвенції з місцевого бюджету (субвенція з обласного бюджету місцевим бюджетам на надання щомісячної грошової допомоги неповнолітнім дітям загиблих осіб, які брали безпосередню участь у бойових діях або забезпечували здійснення заходів з національної безпеки і оборони, відсічі і стримування збройної агресії )</t>
  </si>
  <si>
    <t>Інші субвенції з місцевого бюджету (субвенція з обласного бюджету місцевим бюджетам на одноразову матеріальну допомогу громадянам, які постраждали внаслідок Чорнобильської катастрофи (категорії I), та дітям з інвалідністю, інвалідність яких пов’язана  з Чорнобильською катастрофою))</t>
  </si>
  <si>
    <t xml:space="preserve"> Інші субвенції з місцевого бюджету субвенція на виконання делегованих повноважень до бюджету Мішково-Погорілівської сільської територіальної громади на  забезпечення роботи Інклюзивно - ресурсного центру Мішково-Погорілівської сільської ради з метою обслуговування та надання корекційних послуг  67 дітям  з особливими освітніми потребами Воскресенської селищної ради на загальну суму 152 317 грн, у тому числі на утримання Інклюзивно - ресурсного центру Мішково-Погорілівської сільської ради – 120 845 грн; на здійснення централізованого бухгалтерського обслуговування  Інклюзивно - ресурсного центру Мішково-Погорілівської сільської ради – 31 472 грн; </t>
  </si>
  <si>
    <t xml:space="preserve">Інші субвенції з місцевого бюджету субвенція на виконання делегованих повноважень до бюджету Мішково-Погорілівської сільської територіальної громади  на забезпечення роботи Спільної комунальної установи «Об’єднаний трудовий архів Воскресенської, Первомайської селищних рад та Галицинівської, Мішково-Погорілівської, Шевченківської сільських рад» </t>
  </si>
  <si>
    <t xml:space="preserve">Інші субвенції з місцевого бюджету субвенція на виконання делегованих повноважень до бюджету Мішково-Погорілівської сільської територіальної громади на забезпечення роботи  Комунального підприємства «Медичний центр первинної медико-санітарної допомоги Мішково-Погорілівської сільської ради» </t>
  </si>
  <si>
    <t xml:space="preserve"> Інші субвенції з місцевого бюджету субвенція на виконання делегованих повноважень до бюджету Мішково-Погорілівської сільської територіальної громади на забезпечення роботи Сектору містобудування та архітектури Мішково-Погорілівської сільської ради </t>
  </si>
  <si>
    <t>Здійснювач повноважень</t>
  </si>
  <si>
    <t>селищного голови,</t>
  </si>
  <si>
    <t>секретар селищної ради</t>
  </si>
  <si>
    <t>Начальник фінансового відділу</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</si>
  <si>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</si>
  <si>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</si>
  <si>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здійснення доплат педагогічним працівникам закладів загальної середньої освіти</t>
  </si>
  <si>
    <t xml:space="preserve">"Про внесення змін до бюджету Воскресенської селищної </t>
  </si>
  <si>
    <t xml:space="preserve">                                                                                                                         Ольга КОВАЛЕНКО</t>
  </si>
  <si>
    <t>3719800</t>
  </si>
  <si>
    <t>Субвенція з місцевого бюджету державному бюджету на виконання програм соціально-економічного розвитку регіонів</t>
  </si>
  <si>
    <t>Поточні трансферти органам державного управління інших рівнів,  субвенція  з місцевого бюджету державному бюджету на виконання делегованих повноважень : військовим частинам ЗСУ в/ч А0224 250 000 грн (матеріально-технічне забезпечення). в/ч А7382 500 000 грн ( автомобільні шини);  16 ДПРЧ 2 ДПРЗ ГУ ДСНС України у Миколаївській області 100 000 грн (запчастини для транспортих засобів, інструменти та обладнання, пожежно-технічне обладнання, діелектричний засіб, будівельні матеріали)</t>
  </si>
  <si>
    <t>Капітальні трансферти органам державного управління інших рівнів , субвенція з місцевого бюджету державному бюджету на виконання делегованих повноважень:  військовим частинам ЗСУ в/ч А2802 2 000 000 грн (частина фінансування закупівлі промислового кухонного обладнання для забезпечення харчування особового складу військової частини - модуля кухонного на базі 20+20 футового контейнера, типу "Кухня модульна МК-350),  в/ч А4465 500 000 грн (закупівля повнопривідного автомобіля типу "Пікап"  , в/ч А0224    250 000 грн (розвідувальні безпілотні літальні апарати).</t>
  </si>
  <si>
    <t xml:space="preserve">                                                                                                                                 Аліна ОРЛОВА</t>
  </si>
  <si>
    <t>територіальної громади на 2025 рік"</t>
  </si>
  <si>
    <t>Бюджет Первомайської селищної територіальної громади</t>
  </si>
  <si>
    <t xml:space="preserve">Інші субвенції з місцевого бюджету субвенція на виконання делегованих повноважень до бюджету Первомайської селищної територіальної громади на забезпечення роботи КЗ "Місцева пожежна охорона" гасіння пожежі на території с. Червоне відкрита територія (кошти на оплату праці та нарахування на оплату праці) </t>
  </si>
  <si>
    <t>Поточні трансферти органам державного управління інших рівнів,  субвенція  з місцевого бюджету державному бюджету на виконання делегованих повноважень головному управлінню національної поліції в Миколаївській області (бензин на службовий автомобіль для поліцейського громади, тактичний жезл для регулювання дорожнього руху з катафотом, стробоскопом 30 см., відеореєстратор +камера заднього виду, інше необхідне комплектування).</t>
  </si>
  <si>
    <t>Інші субвенції з місцевого бюджету: субвенція з бюджету Воскресенської територіальної громади  на виконання делегованих повноважень до обласного бюджету,  для співфінансуваення заходів за роботи з експлуатаційного утримання автомобільних доріг загального користування місцевого значення ( ділянка автодороги О151118 (Олександрівка-Миколаїв-Пересадівка-(Дніпро-Миколаїв).</t>
  </si>
  <si>
    <t xml:space="preserve">Капітальні трансферти органам державного управління інших рівнів , субвенція з місцевого бюджету на виконання делегованих повноважень до бюджету Мішково-Погорілівської сільської територіальної громади  на забезпечення роботи Спільної комунальної установи «Об’єднаний трудовий архів Воскресенської, Первомайської селищних рад та Галицинівської, Мішково-Погорілівської, Шевченківської сільських рад» </t>
  </si>
  <si>
    <t>Кременчуцька міська територіальна громада Кременчуцький район Полтавська область</t>
  </si>
  <si>
    <t>Інші субвенції з місцевого бюджету (субвенція з бюджету Кременчуцької міської територіальної громади,  Кременчуцького району Полтавської області на придбання системи поіменного електронного голосування)</t>
  </si>
  <si>
    <t xml:space="preserve">Субвенція з державного бюджету місцевим бюджетам на надання державної підтримки особам з особливими освітніми потребами </t>
  </si>
  <si>
    <t xml:space="preserve">Інші субвенції з місцевого бюджету на капітальні видатки (субвенція з бюджету Кременчуцької міської територіальної громади,  Кременчуцького району Полтавської області на придбання системи поіменного електронного голосування) </t>
  </si>
  <si>
    <t>Поточні трансферти органам державного управління інших рівнів  субвенція з місцевого бюджету державному бюджету на виконання делегованих повноважень:  управлінню соціального захисту населення Миколаївської РВА поточні видатки 8 000 грн  (папір, перфорований папір. заправка картриджа), архіву Миколаївської РВА 43 080 грн (коробки та стелажі).</t>
  </si>
  <si>
    <t>Капітальні трансферти органам державного управління інших рівнів , субвенція з місцевого бюджету на виконання делегованих повноважень до бюджету Головного управління ДСНС України у Миколаївській області співфінансування на придбання легкового автомобіля  спеціалізованого (позашляховик або кросовер) проєкт «Офіцер-рятувальник громади»</t>
  </si>
  <si>
    <t>LХХVІІ позачергова сесія 8 скликання від 10.10.2025р. № 11</t>
  </si>
  <si>
    <t xml:space="preserve">Субвенція з державного бюджету місцевим бюджетам на забезпечення харчуванням учнів закладів загальної середньої освіти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</si>
</sst>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quot;-&quot;"/>
    <numFmt numFmtId="165" formatCode="#,##0;\-#,##0;#,&quot;-&quot;"/>
    <numFmt numFmtId="166" formatCode="#,##0\ _₴"/>
  </numFmts>
  <fonts count="13" x14ac:knownFonts="1">
    <font>
      <sz val="10"/>
      <color theme="1"/>
      <name val="Calibri"/>
      <family val="2"/>
      <charset val="204"/>
      <scheme val="minor"/>
    </font>
    <font>
      <sz val="11"/>
      <color theme="1"/>
      <name val="Calibri"/>
      <family val="2"/>
      <charset val="204"/>
      <scheme val="minor"/>
    </font>
    <font>
      <sz val="12"/>
      <color theme="1"/>
      <name val="Calibri"/>
      <family val="2"/>
      <charset val="204"/>
      <scheme val="minor"/>
    </font>
    <font>
      <b/>
      <sz val="10"/>
      <name val="Times New Roman"/>
      <family val="1"/>
      <charset val="204"/>
    </font>
    <font>
      <b/>
      <sz val="12"/>
      <color theme="1"/>
      <name val="Calibri"/>
      <family val="2"/>
      <charset val="204"/>
      <scheme val="minor"/>
    </font>
    <font>
      <b/>
      <u/>
      <sz val="12"/>
      <color theme="1"/>
      <name val="Calibri"/>
      <family val="2"/>
      <charset val="204"/>
      <scheme val="minor"/>
    </font>
    <font>
      <b/>
      <sz val="12"/>
      <name val="Times New Roman"/>
      <family val="1"/>
      <charset val="204"/>
    </font>
    <font>
      <i/>
      <sz val="12"/>
      <color theme="1"/>
      <name val="Calibri"/>
      <family val="2"/>
      <charset val="204"/>
      <scheme val="minor"/>
    </font>
    <font>
      <sz val="12"/>
      <name val="Calibri"/>
      <family val="2"/>
      <charset val="204"/>
      <scheme val="minor"/>
    </font>
    <font>
      <b/>
      <sz val="16"/>
      <color theme="1"/>
      <name val="Calibri"/>
      <family val="2"/>
      <charset val="204"/>
      <scheme val="minor"/>
    </font>
    <font>
      <sz val="16"/>
      <color theme="1"/>
      <name val="Calibri"/>
      <family val="2"/>
      <charset val="204"/>
      <scheme val="minor"/>
    </font>
    <font>
      <sz val="9"/>
      <color theme="1"/>
      <name val="Calibri"/>
      <family val="2"/>
      <charset val="204"/>
      <scheme val="minor"/>
    </font>
    <font>
      <b/>
      <sz val="10"/>
      <color theme="1"/>
      <name val="Calibri"/>
      <family val="2"/>
      <charset val="204"/>
      <scheme val="minor"/>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theme="4" tint="0.59999389629810485"/>
        <bgColor indexed="64"/>
      </patternFill>
    </fill>
    <fill>
      <patternFill patternType="solid">
        <fgColor theme="0"/>
        <bgColor indexed="64"/>
      </patternFill>
    </fill>
  </fills>
  <borders count="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08">
    <xf numFmtId="0" fontId="0" fillId="0" borderId="0" xfId="0"/>
    <xf numFmtId="0" fontId="0" fillId="0" borderId="0" xfId="0" applyAlignment="1">
      <alignment horizontal="right"/>
    </xf>
    <xf numFmtId="0" fontId="0" fillId="0" borderId="0" xfId="0" applyAlignment="1"/>
    <xf numFmtId="0" fontId="1" fillId="0" borderId="0" xfId="0" applyFont="1" applyAlignment="1">
      <alignment horizontal="left"/>
    </xf>
    <xf numFmtId="0" fontId="0" fillId="0" borderId="1" xfId="0" applyBorder="1" applyAlignment="1">
      <alignment horizontal="center" vertical="top" wrapText="1"/>
    </xf>
    <xf numFmtId="0" fontId="0" fillId="0" borderId="5" xfId="0" applyBorder="1" applyAlignment="1">
      <alignment horizontal="center" vertical="top" wrapText="1"/>
    </xf>
    <xf numFmtId="0" fontId="2" fillId="0" borderId="0" xfId="0" applyFont="1"/>
    <xf numFmtId="0" fontId="2" fillId="0" borderId="0" xfId="0" applyFont="1" applyAlignment="1">
      <alignment horizontal="right"/>
    </xf>
    <xf numFmtId="0" fontId="4" fillId="0" borderId="2" xfId="0" applyFont="1" applyBorder="1" applyAlignment="1">
      <alignment horizontal="center" vertical="center"/>
    </xf>
    <xf numFmtId="0" fontId="4" fillId="0" borderId="2" xfId="0" quotePrefix="1" applyFont="1" applyBorder="1" applyAlignment="1">
      <alignment horizontal="centerContinuous" vertical="center" wrapText="1"/>
    </xf>
    <xf numFmtId="0" fontId="4" fillId="0" borderId="6" xfId="0" applyFont="1" applyBorder="1" applyAlignment="1">
      <alignment horizontal="centerContinuous" vertical="center"/>
    </xf>
    <xf numFmtId="165" fontId="4" fillId="5" borderId="6"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Continuous" vertical="center" wrapText="1"/>
    </xf>
    <xf numFmtId="0" fontId="2" fillId="0" borderId="6" xfId="0" applyFont="1" applyBorder="1" applyAlignment="1">
      <alignment horizontal="centerContinuous" vertical="center"/>
    </xf>
    <xf numFmtId="165" fontId="2" fillId="0" borderId="6" xfId="0" applyNumberFormat="1" applyFont="1" applyBorder="1" applyAlignment="1">
      <alignment horizontal="center" vertical="center"/>
    </xf>
    <xf numFmtId="0" fontId="2" fillId="0" borderId="1" xfId="0" applyFont="1" applyBorder="1" applyAlignment="1">
      <alignment horizontal="center" vertical="center"/>
    </xf>
    <xf numFmtId="165" fontId="2" fillId="0" borderId="5" xfId="0" applyNumberFormat="1" applyFont="1" applyBorder="1" applyAlignment="1">
      <alignment horizontal="center" vertical="center"/>
    </xf>
    <xf numFmtId="164" fontId="4" fillId="3" borderId="6" xfId="0" applyNumberFormat="1" applyFont="1" applyFill="1" applyBorder="1" applyAlignment="1">
      <alignment horizontal="center" vertical="center"/>
    </xf>
    <xf numFmtId="164" fontId="2" fillId="0" borderId="6" xfId="0" applyNumberFormat="1" applyFont="1" applyBorder="1" applyAlignment="1">
      <alignment horizontal="center" vertical="center"/>
    </xf>
    <xf numFmtId="0" fontId="4" fillId="4" borderId="2" xfId="0" applyFont="1" applyFill="1" applyBorder="1" applyAlignment="1">
      <alignment horizontal="center"/>
    </xf>
    <xf numFmtId="0" fontId="4" fillId="4" borderId="2" xfId="0" applyFont="1" applyFill="1" applyBorder="1" applyAlignment="1">
      <alignment horizontal="left" vertical="center"/>
    </xf>
    <xf numFmtId="0" fontId="4" fillId="4" borderId="6" xfId="0" applyFont="1" applyFill="1" applyBorder="1" applyAlignment="1">
      <alignment horizontal="centerContinuous" vertical="center"/>
    </xf>
    <xf numFmtId="165" fontId="4" fillId="4" borderId="6" xfId="0" applyNumberFormat="1" applyFont="1" applyFill="1" applyBorder="1" applyAlignment="1">
      <alignment horizontal="center"/>
    </xf>
    <xf numFmtId="0" fontId="4" fillId="0" borderId="3" xfId="0" applyFont="1" applyBorder="1" applyAlignment="1">
      <alignment horizontal="centerContinuous" vertical="center"/>
    </xf>
    <xf numFmtId="0" fontId="4" fillId="0" borderId="3" xfId="0" quotePrefix="1" applyFont="1" applyBorder="1" applyAlignment="1">
      <alignment horizontal="centerContinuous" vertical="center" wrapText="1"/>
    </xf>
    <xf numFmtId="165" fontId="4" fillId="5" borderId="3" xfId="0" applyNumberFormat="1" applyFont="1" applyFill="1" applyBorder="1" applyAlignment="1">
      <alignment horizontal="center" vertical="center"/>
    </xf>
    <xf numFmtId="0" fontId="4" fillId="0" borderId="4" xfId="0" applyFont="1" applyBorder="1" applyAlignment="1">
      <alignment horizontal="centerContinuous" vertical="center"/>
    </xf>
    <xf numFmtId="0" fontId="2" fillId="0" borderId="4" xfId="0" quotePrefix="1" applyFont="1" applyBorder="1" applyAlignment="1">
      <alignment horizontal="left" vertical="center" wrapText="1"/>
    </xf>
    <xf numFmtId="165" fontId="2" fillId="6" borderId="4" xfId="0" applyNumberFormat="1" applyFont="1" applyFill="1" applyBorder="1" applyAlignment="1">
      <alignment horizontal="center" vertical="center"/>
    </xf>
    <xf numFmtId="0" fontId="2" fillId="0" borderId="4" xfId="0" applyFont="1" applyBorder="1" applyAlignment="1">
      <alignment horizontal="centerContinuous" vertical="center"/>
    </xf>
    <xf numFmtId="0" fontId="2" fillId="0" borderId="4" xfId="0" applyFont="1" applyBorder="1" applyAlignment="1">
      <alignment horizontal="centerContinuous" vertical="center" wrapText="1"/>
    </xf>
    <xf numFmtId="165" fontId="2" fillId="0" borderId="4" xfId="0" applyNumberFormat="1" applyFont="1" applyBorder="1" applyAlignment="1">
      <alignment horizontal="center" vertical="center"/>
    </xf>
    <xf numFmtId="49"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49" fontId="6" fillId="0" borderId="3" xfId="0" applyNumberFormat="1" applyFont="1" applyFill="1" applyBorder="1" applyAlignment="1">
      <alignment vertical="center" wrapText="1"/>
    </xf>
    <xf numFmtId="166" fontId="6" fillId="0" borderId="3" xfId="0" applyNumberFormat="1" applyFont="1" applyFill="1" applyBorder="1" applyAlignment="1">
      <alignment horizontal="center" vertical="center" wrapText="1"/>
    </xf>
    <xf numFmtId="0" fontId="2" fillId="0" borderId="4" xfId="0" applyFont="1" applyBorder="1" applyAlignment="1">
      <alignment horizontal="center" vertical="center"/>
    </xf>
    <xf numFmtId="0" fontId="4" fillId="0" borderId="3" xfId="0" applyFont="1" applyBorder="1" applyAlignment="1">
      <alignment horizontal="center" vertical="center"/>
    </xf>
    <xf numFmtId="0" fontId="4" fillId="0" borderId="2" xfId="0" quotePrefix="1" applyFont="1" applyBorder="1" applyAlignment="1">
      <alignment horizontal="center"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4" fillId="4" borderId="3" xfId="0" applyFont="1" applyFill="1" applyBorder="1" applyAlignment="1">
      <alignment horizontal="center" vertical="center"/>
    </xf>
    <xf numFmtId="165" fontId="4" fillId="4" borderId="3" xfId="0" applyNumberFormat="1" applyFont="1" applyFill="1" applyBorder="1" applyAlignment="1">
      <alignment horizontal="center"/>
    </xf>
    <xf numFmtId="0" fontId="4" fillId="0" borderId="3" xfId="0" applyFont="1" applyBorder="1" applyAlignment="1">
      <alignment horizontal="center" vertical="top" wrapText="1"/>
    </xf>
    <xf numFmtId="0" fontId="2" fillId="0" borderId="4" xfId="0" applyFont="1" applyBorder="1" applyAlignment="1">
      <alignment horizontal="left" vertical="center" wrapText="1"/>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11" fillId="0" borderId="4" xfId="0" applyFont="1" applyBorder="1" applyAlignment="1">
      <alignment horizontal="center" vertical="top" wrapText="1"/>
    </xf>
    <xf numFmtId="0" fontId="2" fillId="0" borderId="2" xfId="0" quotePrefix="1" applyFont="1" applyBorder="1" applyAlignment="1">
      <alignment horizontal="left" vertical="center" wrapText="1"/>
    </xf>
    <xf numFmtId="0" fontId="4" fillId="0" borderId="1" xfId="0" applyFont="1" applyBorder="1" applyAlignment="1">
      <alignment horizontal="center" vertical="center"/>
    </xf>
    <xf numFmtId="165" fontId="4" fillId="0" borderId="5" xfId="0" applyNumberFormat="1" applyFont="1" applyBorder="1" applyAlignment="1">
      <alignment horizontal="center" vertical="center"/>
    </xf>
    <xf numFmtId="0" fontId="2" fillId="0" borderId="2" xfId="0" applyFont="1" applyBorder="1" applyAlignment="1">
      <alignment horizontal="center" vertical="center"/>
    </xf>
    <xf numFmtId="165" fontId="4" fillId="3" borderId="6" xfId="0" applyNumberFormat="1" applyFont="1" applyFill="1" applyBorder="1" applyAlignment="1">
      <alignment horizontal="center" vertical="center"/>
    </xf>
    <xf numFmtId="0" fontId="4" fillId="0" borderId="2" xfId="0" applyFont="1" applyBorder="1" applyAlignment="1">
      <alignment horizontal="center" vertical="center"/>
    </xf>
    <xf numFmtId="164" fontId="4" fillId="0" borderId="6" xfId="0" applyNumberFormat="1" applyFont="1" applyBorder="1" applyAlignment="1">
      <alignment horizontal="center" vertical="center"/>
    </xf>
    <xf numFmtId="0" fontId="12" fillId="0" borderId="2" xfId="0" applyFont="1" applyBorder="1" applyAlignment="1">
      <alignment horizontal="center" vertical="top" wrapText="1"/>
    </xf>
    <xf numFmtId="0" fontId="12" fillId="0" borderId="6" xfId="0" applyFont="1" applyBorder="1" applyAlignment="1">
      <alignment horizontal="center" vertical="top" wrapText="1"/>
    </xf>
    <xf numFmtId="0" fontId="4" fillId="0" borderId="2" xfId="0" applyFont="1" applyBorder="1" applyAlignment="1">
      <alignment horizontal="center" vertical="center" wrapText="1"/>
    </xf>
    <xf numFmtId="165" fontId="4" fillId="3" borderId="3" xfId="0" applyNumberFormat="1" applyFont="1" applyFill="1" applyBorder="1" applyAlignment="1">
      <alignment horizontal="center" vertical="center"/>
    </xf>
    <xf numFmtId="165" fontId="2" fillId="0" borderId="3" xfId="0" applyNumberFormat="1" applyFont="1" applyBorder="1" applyAlignment="1">
      <alignment horizontal="center" vertical="center"/>
    </xf>
    <xf numFmtId="165" fontId="4" fillId="0" borderId="3" xfId="0" applyNumberFormat="1" applyFont="1" applyBorder="1" applyAlignment="1">
      <alignment horizontal="center" vertical="center"/>
    </xf>
    <xf numFmtId="165" fontId="4" fillId="0" borderId="4" xfId="0" applyNumberFormat="1" applyFont="1" applyBorder="1" applyAlignment="1">
      <alignment horizontal="center" vertical="center"/>
    </xf>
    <xf numFmtId="0" fontId="2" fillId="0" borderId="2" xfId="0" applyFont="1" applyBorder="1" applyAlignment="1">
      <alignment horizontal="left" vertical="center" wrapText="1"/>
    </xf>
    <xf numFmtId="0" fontId="4" fillId="0" borderId="2"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12" fillId="0" borderId="2" xfId="0" applyFont="1" applyBorder="1" applyAlignment="1">
      <alignment horizontal="center" vertical="top" wrapText="1"/>
    </xf>
    <xf numFmtId="0" fontId="12" fillId="0" borderId="6" xfId="0" applyFont="1" applyBorder="1" applyAlignment="1">
      <alignment horizontal="center" vertical="top" wrapText="1"/>
    </xf>
    <xf numFmtId="0" fontId="0" fillId="0" borderId="1" xfId="0" applyBorder="1" applyAlignment="1">
      <alignment horizontal="center" vertical="top" wrapText="1"/>
    </xf>
    <xf numFmtId="0" fontId="0" fillId="0" borderId="5" xfId="0" applyBorder="1" applyAlignment="1">
      <alignment horizontal="center" vertical="top" wrapText="1"/>
    </xf>
    <xf numFmtId="0" fontId="4" fillId="2" borderId="4" xfId="0" applyFont="1" applyFill="1" applyBorder="1" applyAlignment="1">
      <alignment horizontal="center"/>
    </xf>
    <xf numFmtId="0" fontId="2" fillId="0" borderId="4" xfId="0" applyFont="1" applyBorder="1" applyAlignment="1">
      <alignment horizont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1" fillId="0" borderId="2"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right"/>
    </xf>
    <xf numFmtId="0" fontId="1" fillId="0" borderId="0" xfId="0" applyFont="1" applyAlignment="1"/>
    <xf numFmtId="0" fontId="1" fillId="0" borderId="0" xfId="0" applyFont="1" applyAlignment="1">
      <alignment horizontal="right" wrapText="1"/>
    </xf>
    <xf numFmtId="0" fontId="9" fillId="0" borderId="0" xfId="0" applyFont="1" applyAlignment="1">
      <alignment horizontal="center"/>
    </xf>
    <xf numFmtId="0" fontId="10" fillId="0" borderId="0" xfId="0" applyFont="1" applyAlignment="1">
      <alignment horizontal="center"/>
    </xf>
    <xf numFmtId="0" fontId="5" fillId="0" borderId="0" xfId="0" quotePrefix="1" applyFont="1" applyAlignment="1">
      <alignment horizontal="center"/>
    </xf>
    <xf numFmtId="0" fontId="2" fillId="0" borderId="0" xfId="0" applyFont="1" applyAlignment="1">
      <alignment horizontal="center"/>
    </xf>
    <xf numFmtId="0" fontId="0"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0" fontId="7" fillId="0" borderId="0" xfId="0" applyFont="1" applyAlignment="1">
      <alignment horizontal="center"/>
    </xf>
    <xf numFmtId="0" fontId="4" fillId="2" borderId="3" xfId="0" applyFont="1" applyFill="1" applyBorder="1" applyAlignment="1">
      <alignment horizontal="center"/>
    </xf>
    <xf numFmtId="0" fontId="2" fillId="0" borderId="3" xfId="0" applyFont="1" applyBorder="1" applyAlignment="1">
      <alignment horizontal="center"/>
    </xf>
    <xf numFmtId="0" fontId="4" fillId="2" borderId="4" xfId="0" applyFont="1" applyFill="1" applyBorder="1" applyAlignment="1">
      <alignment horizontal="center" vertical="center"/>
    </xf>
    <xf numFmtId="0" fontId="2" fillId="0" borderId="4" xfId="0" applyFont="1" applyBorder="1" applyAlignment="1">
      <alignment horizontal="center" vertical="center"/>
    </xf>
    <xf numFmtId="0" fontId="4" fillId="0" borderId="2" xfId="0" quotePrefix="1" applyFont="1" applyBorder="1" applyAlignment="1">
      <alignment horizontal="center" vertical="center" wrapText="1"/>
    </xf>
    <xf numFmtId="0" fontId="4" fillId="0" borderId="6" xfId="0" quotePrefix="1" applyFont="1" applyBorder="1" applyAlignment="1">
      <alignment horizontal="center" vertical="center" wrapText="1"/>
    </xf>
    <xf numFmtId="0" fontId="2" fillId="0" borderId="2" xfId="0" applyFont="1" applyBorder="1" applyAlignment="1">
      <alignment horizontal="left" vertical="top" wrapText="1"/>
    </xf>
    <xf numFmtId="0" fontId="4" fillId="0" borderId="6" xfId="0" applyFont="1" applyBorder="1" applyAlignment="1">
      <alignment horizontal="left" vertical="top" wrapText="1"/>
    </xf>
    <xf numFmtId="0" fontId="4" fillId="0" borderId="2" xfId="0" applyFont="1" applyBorder="1" applyAlignment="1">
      <alignment horizontal="center" vertical="center"/>
    </xf>
    <xf numFmtId="0" fontId="4" fillId="0" borderId="6" xfId="0" applyFont="1" applyBorder="1" applyAlignment="1">
      <alignment horizontal="center" vertical="center"/>
    </xf>
    <xf numFmtId="49" fontId="3" fillId="0" borderId="0" xfId="0" applyNumberFormat="1" applyFont="1" applyFill="1" applyBorder="1" applyAlignment="1">
      <alignment horizontal="center" vertical="center" wrapText="1"/>
    </xf>
    <xf numFmtId="0" fontId="2" fillId="0" borderId="7" xfId="0" applyFont="1" applyBorder="1" applyAlignment="1">
      <alignment horizontal="center"/>
    </xf>
    <xf numFmtId="165" fontId="4" fillId="0" borderId="6" xfId="0" applyNumberFormat="1"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tabSelected="1" topLeftCell="A25" workbookViewId="0">
      <selection activeCell="H17" sqref="H17"/>
    </sheetView>
  </sheetViews>
  <sheetFormatPr defaultRowHeight="12.75" x14ac:dyDescent="0.2"/>
  <cols>
    <col min="1" max="1" width="20.5703125" customWidth="1"/>
    <col min="2" max="2" width="20.7109375" customWidth="1"/>
    <col min="3" max="3" width="89.85546875" customWidth="1"/>
    <col min="4" max="4" width="26.28515625" customWidth="1"/>
  </cols>
  <sheetData>
    <row r="1" spans="1:4" ht="15" x14ac:dyDescent="0.25">
      <c r="A1" s="2"/>
      <c r="C1" s="84" t="s">
        <v>0</v>
      </c>
      <c r="D1" s="85"/>
    </row>
    <row r="2" spans="1:4" ht="15" x14ac:dyDescent="0.25">
      <c r="C2" s="86" t="s">
        <v>35</v>
      </c>
      <c r="D2" s="85"/>
    </row>
    <row r="3" spans="1:4" ht="15" x14ac:dyDescent="0.25">
      <c r="C3" s="84" t="s">
        <v>54</v>
      </c>
      <c r="D3" s="85"/>
    </row>
    <row r="4" spans="1:4" ht="15" x14ac:dyDescent="0.25">
      <c r="C4" s="84" t="s">
        <v>61</v>
      </c>
      <c r="D4" s="84"/>
    </row>
    <row r="5" spans="1:4" ht="15" x14ac:dyDescent="0.25">
      <c r="C5" s="84" t="s">
        <v>73</v>
      </c>
      <c r="D5" s="84"/>
    </row>
    <row r="6" spans="1:4" ht="27" customHeight="1" x14ac:dyDescent="0.35">
      <c r="A6" s="87" t="s">
        <v>1</v>
      </c>
      <c r="B6" s="88"/>
      <c r="C6" s="88"/>
      <c r="D6" s="88"/>
    </row>
    <row r="7" spans="1:4" ht="14.25" customHeight="1" x14ac:dyDescent="0.25">
      <c r="A7" s="89" t="s">
        <v>2</v>
      </c>
      <c r="B7" s="90"/>
      <c r="C7" s="90"/>
      <c r="D7" s="90"/>
    </row>
    <row r="8" spans="1:4" ht="20.25" customHeight="1" x14ac:dyDescent="0.2">
      <c r="A8" s="91" t="s">
        <v>3</v>
      </c>
      <c r="B8" s="91"/>
      <c r="C8" s="91"/>
      <c r="D8" s="91"/>
    </row>
    <row r="9" spans="1:4" ht="25.5" customHeight="1" x14ac:dyDescent="0.25">
      <c r="A9" s="3" t="s">
        <v>4</v>
      </c>
    </row>
    <row r="10" spans="1:4" ht="14.25" customHeight="1" x14ac:dyDescent="0.2">
      <c r="D10" s="1" t="s">
        <v>5</v>
      </c>
    </row>
    <row r="11" spans="1:4" ht="38.25" customHeight="1" x14ac:dyDescent="0.2">
      <c r="A11" s="58" t="s">
        <v>6</v>
      </c>
      <c r="B11" s="70" t="s">
        <v>7</v>
      </c>
      <c r="C11" s="71"/>
      <c r="D11" s="59" t="s">
        <v>8</v>
      </c>
    </row>
    <row r="12" spans="1:4" x14ac:dyDescent="0.2">
      <c r="A12" s="4">
        <v>1</v>
      </c>
      <c r="B12" s="72">
        <v>2</v>
      </c>
      <c r="C12" s="73"/>
      <c r="D12" s="5">
        <v>3</v>
      </c>
    </row>
    <row r="13" spans="1:4" ht="20.25" customHeight="1" x14ac:dyDescent="0.25">
      <c r="A13" s="74" t="s">
        <v>9</v>
      </c>
      <c r="B13" s="75"/>
      <c r="C13" s="75"/>
      <c r="D13" s="75"/>
    </row>
    <row r="14" spans="1:4" ht="18.75" customHeight="1" x14ac:dyDescent="0.2">
      <c r="A14" s="8" t="s">
        <v>10</v>
      </c>
      <c r="B14" s="9" t="s">
        <v>11</v>
      </c>
      <c r="C14" s="10"/>
      <c r="D14" s="11">
        <f>D15</f>
        <v>43895600</v>
      </c>
    </row>
    <row r="15" spans="1:4" ht="20.25" customHeight="1" x14ac:dyDescent="0.2">
      <c r="A15" s="12" t="s">
        <v>12</v>
      </c>
      <c r="B15" s="13" t="s">
        <v>13</v>
      </c>
      <c r="C15" s="14"/>
      <c r="D15" s="15">
        <v>43895600</v>
      </c>
    </row>
    <row r="16" spans="1:4" ht="51.75" customHeight="1" x14ac:dyDescent="0.2">
      <c r="A16" s="8" t="s">
        <v>14</v>
      </c>
      <c r="B16" s="9" t="s">
        <v>15</v>
      </c>
      <c r="C16" s="10"/>
      <c r="D16" s="11">
        <f>D17</f>
        <v>11940700</v>
      </c>
    </row>
    <row r="17" spans="1:4" ht="16.5" customHeight="1" x14ac:dyDescent="0.2">
      <c r="A17" s="67" t="s">
        <v>12</v>
      </c>
      <c r="B17" s="13" t="s">
        <v>13</v>
      </c>
      <c r="C17" s="14"/>
      <c r="D17" s="15">
        <f>1254500+10686200</f>
        <v>11940700</v>
      </c>
    </row>
    <row r="18" spans="1:4" ht="16.5" customHeight="1" x14ac:dyDescent="0.2">
      <c r="A18" s="66">
        <v>41031100</v>
      </c>
      <c r="B18" s="78" t="s">
        <v>74</v>
      </c>
      <c r="C18" s="79"/>
      <c r="D18" s="107">
        <f>D19</f>
        <v>1420100</v>
      </c>
    </row>
    <row r="19" spans="1:4" ht="16.5" customHeight="1" x14ac:dyDescent="0.2">
      <c r="A19" s="67">
        <v>9900000000</v>
      </c>
      <c r="B19" s="78" t="s">
        <v>13</v>
      </c>
      <c r="C19" s="79"/>
      <c r="D19" s="15">
        <v>1420100</v>
      </c>
    </row>
    <row r="20" spans="1:4" ht="18.75" customHeight="1" x14ac:dyDescent="0.2">
      <c r="A20" s="66" t="s">
        <v>16</v>
      </c>
      <c r="B20" s="9" t="s">
        <v>17</v>
      </c>
      <c r="C20" s="10"/>
      <c r="D20" s="11">
        <f>D21</f>
        <v>43026400</v>
      </c>
    </row>
    <row r="21" spans="1:4" ht="18.75" customHeight="1" x14ac:dyDescent="0.2">
      <c r="A21" s="12">
        <v>9900000000</v>
      </c>
      <c r="B21" s="13" t="s">
        <v>13</v>
      </c>
      <c r="C21" s="14"/>
      <c r="D21" s="15">
        <f>28993200+14033200</f>
        <v>43026400</v>
      </c>
    </row>
    <row r="22" spans="1:4" ht="33" customHeight="1" x14ac:dyDescent="0.2">
      <c r="A22" s="8">
        <v>41035400</v>
      </c>
      <c r="B22" s="76" t="s">
        <v>52</v>
      </c>
      <c r="C22" s="77"/>
      <c r="D22" s="11">
        <v>62500</v>
      </c>
    </row>
    <row r="23" spans="1:4" ht="18.75" customHeight="1" x14ac:dyDescent="0.2">
      <c r="A23" s="12">
        <v>9900000000</v>
      </c>
      <c r="B23" s="78" t="s">
        <v>13</v>
      </c>
      <c r="C23" s="79"/>
      <c r="D23" s="15">
        <v>62500</v>
      </c>
    </row>
    <row r="24" spans="1:4" ht="33" customHeight="1" x14ac:dyDescent="0.2">
      <c r="A24" s="12">
        <v>41036300</v>
      </c>
      <c r="B24" s="76" t="s">
        <v>53</v>
      </c>
      <c r="C24" s="77"/>
      <c r="D24" s="11">
        <f>D25</f>
        <v>6467000</v>
      </c>
    </row>
    <row r="25" spans="1:4" ht="20.25" customHeight="1" x14ac:dyDescent="0.2">
      <c r="A25" s="12">
        <v>9900000000</v>
      </c>
      <c r="B25" s="78" t="s">
        <v>13</v>
      </c>
      <c r="C25" s="79"/>
      <c r="D25" s="15">
        <f>1882200+1800+2291500+2291500</f>
        <v>6467000</v>
      </c>
    </row>
    <row r="26" spans="1:4" ht="34.5" customHeight="1" x14ac:dyDescent="0.2">
      <c r="A26" s="8">
        <v>41040200</v>
      </c>
      <c r="B26" s="76" t="s">
        <v>51</v>
      </c>
      <c r="C26" s="77"/>
      <c r="D26" s="11">
        <v>1105900</v>
      </c>
    </row>
    <row r="27" spans="1:4" ht="20.25" customHeight="1" x14ac:dyDescent="0.2">
      <c r="A27" s="12">
        <v>1410000000</v>
      </c>
      <c r="B27" s="78" t="s">
        <v>19</v>
      </c>
      <c r="C27" s="79"/>
      <c r="D27" s="15">
        <v>1105900</v>
      </c>
    </row>
    <row r="28" spans="1:4" ht="18" customHeight="1" x14ac:dyDescent="0.2">
      <c r="A28" s="8">
        <v>41053900</v>
      </c>
      <c r="B28" s="9" t="s">
        <v>18</v>
      </c>
      <c r="C28" s="10"/>
      <c r="D28" s="11">
        <v>134807</v>
      </c>
    </row>
    <row r="29" spans="1:4" ht="36.75" customHeight="1" x14ac:dyDescent="0.2">
      <c r="A29" s="16"/>
      <c r="B29" s="68" t="s">
        <v>36</v>
      </c>
      <c r="C29" s="69"/>
      <c r="D29" s="17">
        <v>2700</v>
      </c>
    </row>
    <row r="30" spans="1:4" ht="35.25" customHeight="1" x14ac:dyDescent="0.2">
      <c r="A30" s="16"/>
      <c r="B30" s="68" t="s">
        <v>37</v>
      </c>
      <c r="C30" s="69"/>
      <c r="D30" s="17">
        <v>9444</v>
      </c>
    </row>
    <row r="31" spans="1:4" ht="62.25" customHeight="1" x14ac:dyDescent="0.2">
      <c r="A31" s="16"/>
      <c r="B31" s="68" t="s">
        <v>38</v>
      </c>
      <c r="C31" s="69"/>
      <c r="D31" s="17">
        <v>4100</v>
      </c>
    </row>
    <row r="32" spans="1:4" ht="63" customHeight="1" x14ac:dyDescent="0.2">
      <c r="A32" s="16"/>
      <c r="B32" s="68" t="s">
        <v>39</v>
      </c>
      <c r="C32" s="69"/>
      <c r="D32" s="17">
        <v>17545</v>
      </c>
    </row>
    <row r="33" spans="1:4" ht="129" customHeight="1" x14ac:dyDescent="0.2">
      <c r="A33" s="16"/>
      <c r="B33" s="82" t="s">
        <v>40</v>
      </c>
      <c r="C33" s="83"/>
      <c r="D33" s="17">
        <v>10000</v>
      </c>
    </row>
    <row r="34" spans="1:4" ht="66" customHeight="1" x14ac:dyDescent="0.2">
      <c r="A34" s="16"/>
      <c r="B34" s="68" t="s">
        <v>41</v>
      </c>
      <c r="C34" s="69"/>
      <c r="D34" s="17">
        <v>84000</v>
      </c>
    </row>
    <row r="35" spans="1:4" ht="57.75" customHeight="1" x14ac:dyDescent="0.2">
      <c r="A35" s="16"/>
      <c r="B35" s="68" t="s">
        <v>42</v>
      </c>
      <c r="C35" s="69"/>
      <c r="D35" s="17">
        <v>7018</v>
      </c>
    </row>
    <row r="36" spans="1:4" ht="19.5" customHeight="1" x14ac:dyDescent="0.2">
      <c r="A36" s="16">
        <v>1410000000</v>
      </c>
      <c r="B36" s="78" t="s">
        <v>19</v>
      </c>
      <c r="C36" s="79"/>
      <c r="D36" s="17">
        <f>D29+D30+D31+D32+D33+D34+D35</f>
        <v>134807</v>
      </c>
    </row>
    <row r="37" spans="1:4" ht="18" customHeight="1" x14ac:dyDescent="0.2">
      <c r="A37" s="52">
        <v>41053900</v>
      </c>
      <c r="B37" s="76" t="s">
        <v>18</v>
      </c>
      <c r="C37" s="77"/>
      <c r="D37" s="53">
        <v>156958</v>
      </c>
    </row>
    <row r="38" spans="1:4" ht="38.25" customHeight="1" x14ac:dyDescent="0.2">
      <c r="A38" s="52"/>
      <c r="B38" s="101" t="s">
        <v>68</v>
      </c>
      <c r="C38" s="102"/>
      <c r="D38" s="17">
        <v>156958</v>
      </c>
    </row>
    <row r="39" spans="1:4" ht="22.5" customHeight="1" x14ac:dyDescent="0.2">
      <c r="A39" s="16">
        <v>1656400000</v>
      </c>
      <c r="B39" s="78" t="s">
        <v>67</v>
      </c>
      <c r="C39" s="79"/>
      <c r="D39" s="17">
        <v>156958</v>
      </c>
    </row>
    <row r="40" spans="1:4" ht="23.25" customHeight="1" x14ac:dyDescent="0.2">
      <c r="A40" s="97" t="s">
        <v>20</v>
      </c>
      <c r="B40" s="98"/>
      <c r="C40" s="98"/>
      <c r="D40" s="98"/>
    </row>
    <row r="41" spans="1:4" ht="15.75" hidden="1" x14ac:dyDescent="0.2">
      <c r="A41" s="8" t="s">
        <v>10</v>
      </c>
      <c r="B41" s="9" t="s">
        <v>11</v>
      </c>
      <c r="C41" s="10"/>
      <c r="D41" s="18">
        <v>0</v>
      </c>
    </row>
    <row r="42" spans="1:4" ht="15.75" hidden="1" x14ac:dyDescent="0.2">
      <c r="A42" s="12" t="s">
        <v>12</v>
      </c>
      <c r="B42" s="13" t="s">
        <v>13</v>
      </c>
      <c r="C42" s="14"/>
      <c r="D42" s="19">
        <v>0</v>
      </c>
    </row>
    <row r="43" spans="1:4" ht="47.25" hidden="1" x14ac:dyDescent="0.2">
      <c r="A43" s="8" t="s">
        <v>14</v>
      </c>
      <c r="B43" s="9" t="s">
        <v>15</v>
      </c>
      <c r="C43" s="10"/>
      <c r="D43" s="18">
        <v>0</v>
      </c>
    </row>
    <row r="44" spans="1:4" ht="15.75" hidden="1" x14ac:dyDescent="0.2">
      <c r="A44" s="12" t="s">
        <v>12</v>
      </c>
      <c r="B44" s="13" t="s">
        <v>13</v>
      </c>
      <c r="C44" s="14"/>
      <c r="D44" s="19">
        <v>0</v>
      </c>
    </row>
    <row r="45" spans="1:4" ht="15.75" hidden="1" x14ac:dyDescent="0.2">
      <c r="A45" s="8" t="s">
        <v>16</v>
      </c>
      <c r="B45" s="9" t="s">
        <v>17</v>
      </c>
      <c r="C45" s="10"/>
      <c r="D45" s="18">
        <v>0</v>
      </c>
    </row>
    <row r="46" spans="1:4" ht="5.25" hidden="1" customHeight="1" x14ac:dyDescent="0.2">
      <c r="A46" s="12" t="s">
        <v>12</v>
      </c>
      <c r="B46" s="13" t="s">
        <v>13</v>
      </c>
      <c r="C46" s="14"/>
      <c r="D46" s="19">
        <v>0</v>
      </c>
    </row>
    <row r="47" spans="1:4" ht="24.75" customHeight="1" x14ac:dyDescent="0.2">
      <c r="A47" s="8">
        <v>41033900</v>
      </c>
      <c r="B47" s="99" t="s">
        <v>17</v>
      </c>
      <c r="C47" s="100"/>
      <c r="D47" s="55">
        <f>D48</f>
        <v>564600</v>
      </c>
    </row>
    <row r="48" spans="1:4" ht="24" customHeight="1" x14ac:dyDescent="0.2">
      <c r="A48" s="12">
        <v>9900000000</v>
      </c>
      <c r="B48" s="80" t="s">
        <v>13</v>
      </c>
      <c r="C48" s="81"/>
      <c r="D48" s="19">
        <v>564600</v>
      </c>
    </row>
    <row r="49" spans="1:4" ht="37.5" customHeight="1" x14ac:dyDescent="0.2">
      <c r="A49" s="8">
        <v>41035400</v>
      </c>
      <c r="B49" s="76" t="s">
        <v>69</v>
      </c>
      <c r="C49" s="77"/>
      <c r="D49" s="57">
        <v>47900</v>
      </c>
    </row>
    <row r="50" spans="1:4" ht="18.75" customHeight="1" x14ac:dyDescent="0.2">
      <c r="A50" s="54">
        <v>990000000</v>
      </c>
      <c r="B50" s="80" t="s">
        <v>13</v>
      </c>
      <c r="C50" s="81"/>
      <c r="D50" s="19">
        <v>47900</v>
      </c>
    </row>
    <row r="51" spans="1:4" ht="24" customHeight="1" x14ac:dyDescent="0.2">
      <c r="A51" s="8">
        <v>41053900</v>
      </c>
      <c r="B51" s="103" t="s">
        <v>18</v>
      </c>
      <c r="C51" s="104"/>
      <c r="D51" s="57">
        <v>23940</v>
      </c>
    </row>
    <row r="52" spans="1:4" ht="48" customHeight="1" x14ac:dyDescent="0.2">
      <c r="A52" s="56"/>
      <c r="B52" s="78" t="s">
        <v>70</v>
      </c>
      <c r="C52" s="77"/>
      <c r="D52" s="19">
        <v>23940</v>
      </c>
    </row>
    <row r="53" spans="1:4" ht="23.25" customHeight="1" x14ac:dyDescent="0.2">
      <c r="A53" s="54">
        <v>1656400000</v>
      </c>
      <c r="B53" s="80" t="s">
        <v>67</v>
      </c>
      <c r="C53" s="81"/>
      <c r="D53" s="19">
        <v>23940</v>
      </c>
    </row>
    <row r="54" spans="1:4" ht="15.75" customHeight="1" x14ac:dyDescent="0.25">
      <c r="A54" s="20" t="s">
        <v>21</v>
      </c>
      <c r="B54" s="21" t="s">
        <v>22</v>
      </c>
      <c r="C54" s="22"/>
      <c r="D54" s="23">
        <f>D55+D56</f>
        <v>108846405</v>
      </c>
    </row>
    <row r="55" spans="1:4" ht="18" customHeight="1" x14ac:dyDescent="0.25">
      <c r="A55" s="20" t="s">
        <v>21</v>
      </c>
      <c r="B55" s="21" t="s">
        <v>23</v>
      </c>
      <c r="C55" s="22"/>
      <c r="D55" s="23">
        <f>D14+D16+D20+D22+D24+D26+D28+D37+D18</f>
        <v>108209965</v>
      </c>
    </row>
    <row r="56" spans="1:4" ht="14.25" customHeight="1" x14ac:dyDescent="0.25">
      <c r="A56" s="20" t="s">
        <v>21</v>
      </c>
      <c r="B56" s="21" t="s">
        <v>24</v>
      </c>
      <c r="C56" s="22"/>
      <c r="D56" s="23">
        <f>D48+D50+D53</f>
        <v>636440</v>
      </c>
    </row>
    <row r="57" spans="1:4" ht="15.75" hidden="1" x14ac:dyDescent="0.25">
      <c r="A57" s="6"/>
      <c r="B57" s="6"/>
      <c r="C57" s="6"/>
      <c r="D57" s="6"/>
    </row>
    <row r="58" spans="1:4" ht="24.75" customHeight="1" x14ac:dyDescent="0.25">
      <c r="A58" s="106" t="s">
        <v>25</v>
      </c>
      <c r="B58" s="106"/>
      <c r="C58" s="106"/>
      <c r="D58" s="7" t="s">
        <v>5</v>
      </c>
    </row>
    <row r="59" spans="1:4" ht="116.25" customHeight="1" x14ac:dyDescent="0.2">
      <c r="A59" s="44" t="s">
        <v>26</v>
      </c>
      <c r="B59" s="44" t="s">
        <v>27</v>
      </c>
      <c r="C59" s="44" t="s">
        <v>28</v>
      </c>
      <c r="D59" s="44" t="s">
        <v>8</v>
      </c>
    </row>
    <row r="60" spans="1:4" ht="13.5" customHeight="1" x14ac:dyDescent="0.2">
      <c r="A60" s="50">
        <v>1</v>
      </c>
      <c r="B60" s="50">
        <v>2</v>
      </c>
      <c r="C60" s="50">
        <v>3</v>
      </c>
      <c r="D60" s="50">
        <v>4</v>
      </c>
    </row>
    <row r="61" spans="1:4" ht="25.5" customHeight="1" x14ac:dyDescent="0.25">
      <c r="A61" s="95" t="s">
        <v>29</v>
      </c>
      <c r="B61" s="96"/>
      <c r="C61" s="96"/>
      <c r="D61" s="96"/>
    </row>
    <row r="62" spans="1:4" ht="24.75" customHeight="1" x14ac:dyDescent="0.2">
      <c r="A62" s="24" t="s">
        <v>30</v>
      </c>
      <c r="B62" s="24" t="s">
        <v>31</v>
      </c>
      <c r="C62" s="25" t="s">
        <v>18</v>
      </c>
      <c r="D62" s="26">
        <f>D68+D70+D72+D65</f>
        <v>6249675</v>
      </c>
    </row>
    <row r="63" spans="1:4" ht="129" customHeight="1" x14ac:dyDescent="0.2">
      <c r="A63" s="27"/>
      <c r="B63" s="27"/>
      <c r="C63" s="28" t="s">
        <v>43</v>
      </c>
      <c r="D63" s="29">
        <v>152317</v>
      </c>
    </row>
    <row r="64" spans="1:4" ht="79.5" customHeight="1" x14ac:dyDescent="0.2">
      <c r="A64" s="27"/>
      <c r="B64" s="27"/>
      <c r="C64" s="28" t="s">
        <v>44</v>
      </c>
      <c r="D64" s="29">
        <f>188190+9700-8000</f>
        <v>189890</v>
      </c>
    </row>
    <row r="65" spans="1:8" ht="0.75" hidden="1" customHeight="1" x14ac:dyDescent="0.2">
      <c r="A65" s="27"/>
      <c r="B65" s="27"/>
      <c r="C65" s="28"/>
      <c r="D65" s="29"/>
    </row>
    <row r="66" spans="1:8" ht="66" customHeight="1" x14ac:dyDescent="0.2">
      <c r="A66" s="27"/>
      <c r="B66" s="27"/>
      <c r="C66" s="28" t="s">
        <v>45</v>
      </c>
      <c r="D66" s="29">
        <f>4701781+308104+19525+469754</f>
        <v>5499164</v>
      </c>
    </row>
    <row r="67" spans="1:8" ht="49.5" customHeight="1" x14ac:dyDescent="0.2">
      <c r="A67" s="27"/>
      <c r="B67" s="27"/>
      <c r="C67" s="28" t="s">
        <v>46</v>
      </c>
      <c r="D67" s="29">
        <f>204789+120817</f>
        <v>325606</v>
      </c>
    </row>
    <row r="68" spans="1:8" ht="20.25" customHeight="1" x14ac:dyDescent="0.2">
      <c r="A68" s="30" t="s">
        <v>32</v>
      </c>
      <c r="B68" s="30" t="s">
        <v>31</v>
      </c>
      <c r="C68" s="31" t="s">
        <v>33</v>
      </c>
      <c r="D68" s="64">
        <f>D63+D64+D66+D67</f>
        <v>6166977</v>
      </c>
    </row>
    <row r="69" spans="1:8" ht="69" customHeight="1" x14ac:dyDescent="0.2">
      <c r="A69" s="30"/>
      <c r="B69" s="30"/>
      <c r="C69" s="28" t="s">
        <v>63</v>
      </c>
      <c r="D69" s="32">
        <f>D70</f>
        <v>2698</v>
      </c>
    </row>
    <row r="70" spans="1:8" ht="24" customHeight="1" x14ac:dyDescent="0.2">
      <c r="A70" s="30">
        <v>1455300000</v>
      </c>
      <c r="B70" s="40">
        <v>9770</v>
      </c>
      <c r="C70" s="46" t="s">
        <v>62</v>
      </c>
      <c r="D70" s="64">
        <v>2698</v>
      </c>
    </row>
    <row r="71" spans="1:8" ht="81" customHeight="1" x14ac:dyDescent="0.2">
      <c r="A71" s="30"/>
      <c r="B71" s="40"/>
      <c r="C71" s="48" t="s">
        <v>65</v>
      </c>
      <c r="D71" s="32">
        <f>D72</f>
        <v>80000</v>
      </c>
    </row>
    <row r="72" spans="1:8" ht="18.75" customHeight="1" x14ac:dyDescent="0.2">
      <c r="A72" s="30">
        <v>1410000000</v>
      </c>
      <c r="B72" s="40">
        <v>9770</v>
      </c>
      <c r="C72" s="49" t="s">
        <v>19</v>
      </c>
      <c r="D72" s="64">
        <v>80000</v>
      </c>
    </row>
    <row r="73" spans="1:8" ht="33" customHeight="1" x14ac:dyDescent="0.2">
      <c r="A73" s="33" t="s">
        <v>56</v>
      </c>
      <c r="B73" s="34">
        <v>9800</v>
      </c>
      <c r="C73" s="35" t="s">
        <v>57</v>
      </c>
      <c r="D73" s="36">
        <f>D74+D75+D76+D77</f>
        <v>3891380</v>
      </c>
      <c r="E73" s="105"/>
      <c r="F73" s="105"/>
      <c r="G73" s="105"/>
      <c r="H73" s="105"/>
    </row>
    <row r="74" spans="1:8" ht="85.5" customHeight="1" x14ac:dyDescent="0.2">
      <c r="A74" s="47"/>
      <c r="B74" s="30"/>
      <c r="C74" s="45" t="s">
        <v>71</v>
      </c>
      <c r="D74" s="32">
        <f>3000+5000+43080</f>
        <v>51080</v>
      </c>
    </row>
    <row r="75" spans="1:8" ht="91.5" customHeight="1" x14ac:dyDescent="0.2">
      <c r="A75" s="37"/>
      <c r="B75" s="30"/>
      <c r="C75" s="45" t="s">
        <v>64</v>
      </c>
      <c r="D75" s="32">
        <f>212400+27900</f>
        <v>240300</v>
      </c>
    </row>
    <row r="76" spans="1:8" ht="96.75" customHeight="1" x14ac:dyDescent="0.2">
      <c r="A76" s="37"/>
      <c r="B76" s="30"/>
      <c r="C76" s="45" t="s">
        <v>58</v>
      </c>
      <c r="D76" s="32">
        <f>250000+100000+500000</f>
        <v>850000</v>
      </c>
    </row>
    <row r="77" spans="1:8" ht="110.25" customHeight="1" x14ac:dyDescent="0.2">
      <c r="A77" s="37"/>
      <c r="B77" s="30"/>
      <c r="C77" s="45" t="s">
        <v>59</v>
      </c>
      <c r="D77" s="32">
        <f>1750000+1000000</f>
        <v>2750000</v>
      </c>
    </row>
    <row r="78" spans="1:8" ht="22.5" customHeight="1" x14ac:dyDescent="0.25">
      <c r="A78" s="95" t="s">
        <v>34</v>
      </c>
      <c r="B78" s="96"/>
      <c r="C78" s="96"/>
      <c r="D78" s="75"/>
    </row>
    <row r="79" spans="1:8" ht="21.75" customHeight="1" x14ac:dyDescent="0.2">
      <c r="A79" s="38" t="s">
        <v>30</v>
      </c>
      <c r="B79" s="38" t="s">
        <v>31</v>
      </c>
      <c r="C79" s="39" t="s">
        <v>18</v>
      </c>
      <c r="D79" s="61">
        <f>D80</f>
        <v>8000</v>
      </c>
    </row>
    <row r="80" spans="1:8" ht="75.75" customHeight="1" x14ac:dyDescent="0.2">
      <c r="A80" s="38"/>
      <c r="B80" s="38"/>
      <c r="C80" s="51" t="s">
        <v>66</v>
      </c>
      <c r="D80" s="61">
        <v>8000</v>
      </c>
    </row>
    <row r="81" spans="1:4" ht="20.25" customHeight="1" x14ac:dyDescent="0.2">
      <c r="A81" s="40" t="s">
        <v>32</v>
      </c>
      <c r="B81" s="40" t="s">
        <v>31</v>
      </c>
      <c r="C81" s="41" t="s">
        <v>33</v>
      </c>
      <c r="D81" s="62">
        <f>D80</f>
        <v>8000</v>
      </c>
    </row>
    <row r="82" spans="1:4" ht="36" customHeight="1" x14ac:dyDescent="0.2">
      <c r="A82" s="38">
        <v>3719800</v>
      </c>
      <c r="B82" s="38">
        <v>9800</v>
      </c>
      <c r="C82" s="60" t="s">
        <v>57</v>
      </c>
      <c r="D82" s="63">
        <f>D83</f>
        <v>125000</v>
      </c>
    </row>
    <row r="83" spans="1:4" ht="78.75" customHeight="1" x14ac:dyDescent="0.2">
      <c r="A83" s="40"/>
      <c r="B83" s="40"/>
      <c r="C83" s="65" t="s">
        <v>72</v>
      </c>
      <c r="D83" s="62">
        <v>125000</v>
      </c>
    </row>
    <row r="84" spans="1:4" ht="19.5" customHeight="1" x14ac:dyDescent="0.25">
      <c r="A84" s="42" t="s">
        <v>21</v>
      </c>
      <c r="B84" s="42" t="s">
        <v>21</v>
      </c>
      <c r="C84" s="21" t="s">
        <v>22</v>
      </c>
      <c r="D84" s="43">
        <f>D85+D86</f>
        <v>10274055</v>
      </c>
    </row>
    <row r="85" spans="1:4" ht="19.5" customHeight="1" x14ac:dyDescent="0.25">
      <c r="A85" s="42" t="s">
        <v>21</v>
      </c>
      <c r="B85" s="42" t="s">
        <v>21</v>
      </c>
      <c r="C85" s="21" t="s">
        <v>23</v>
      </c>
      <c r="D85" s="43">
        <f>D62+D73</f>
        <v>10141055</v>
      </c>
    </row>
    <row r="86" spans="1:4" ht="19.5" customHeight="1" x14ac:dyDescent="0.25">
      <c r="A86" s="42" t="s">
        <v>21</v>
      </c>
      <c r="B86" s="42" t="s">
        <v>21</v>
      </c>
      <c r="C86" s="21" t="s">
        <v>24</v>
      </c>
      <c r="D86" s="43">
        <f>8000+125000</f>
        <v>133000</v>
      </c>
    </row>
    <row r="87" spans="1:4" ht="18" hidden="1" customHeight="1" x14ac:dyDescent="0.25">
      <c r="A87" s="6"/>
      <c r="B87" s="6"/>
      <c r="C87" s="6"/>
      <c r="D87" s="6"/>
    </row>
    <row r="88" spans="1:4" ht="16.5" hidden="1" customHeight="1" x14ac:dyDescent="0.25">
      <c r="A88" s="94"/>
      <c r="B88" s="94"/>
      <c r="C88" s="94"/>
      <c r="D88" s="94"/>
    </row>
    <row r="89" spans="1:4" ht="72.75" customHeight="1" x14ac:dyDescent="0.25">
      <c r="A89" s="92" t="s">
        <v>47</v>
      </c>
      <c r="B89" s="92"/>
      <c r="C89" s="6"/>
      <c r="D89" s="6"/>
    </row>
    <row r="90" spans="1:4" ht="15.75" x14ac:dyDescent="0.25">
      <c r="A90" s="92" t="s">
        <v>48</v>
      </c>
      <c r="B90" s="92"/>
      <c r="C90" s="6"/>
      <c r="D90" s="6"/>
    </row>
    <row r="91" spans="1:4" ht="14.25" customHeight="1" x14ac:dyDescent="0.25">
      <c r="A91" s="92" t="s">
        <v>49</v>
      </c>
      <c r="B91" s="92"/>
      <c r="C91" s="93" t="s">
        <v>60</v>
      </c>
      <c r="D91" s="93"/>
    </row>
    <row r="92" spans="1:4" ht="15.75" hidden="1" x14ac:dyDescent="0.25">
      <c r="A92" s="6"/>
      <c r="B92" s="6"/>
      <c r="C92" s="6"/>
      <c r="D92" s="6"/>
    </row>
    <row r="93" spans="1:4" ht="52.5" customHeight="1" x14ac:dyDescent="0.25">
      <c r="A93" s="92" t="s">
        <v>50</v>
      </c>
      <c r="B93" s="92"/>
      <c r="C93" s="93" t="s">
        <v>55</v>
      </c>
      <c r="D93" s="93"/>
    </row>
    <row r="94" spans="1:4" ht="15.75" x14ac:dyDescent="0.25">
      <c r="A94" s="6"/>
      <c r="B94" s="6"/>
      <c r="C94" s="6"/>
      <c r="D94" s="6"/>
    </row>
    <row r="95" spans="1:4" ht="15.75" x14ac:dyDescent="0.25">
      <c r="A95" s="6"/>
      <c r="B95" s="6"/>
      <c r="C95" s="6"/>
      <c r="D95" s="6"/>
    </row>
    <row r="96" spans="1:4" ht="15.75" x14ac:dyDescent="0.25">
      <c r="A96" s="6"/>
      <c r="B96" s="6"/>
      <c r="C96" s="6"/>
      <c r="D96" s="6"/>
    </row>
    <row r="97" spans="1:4" ht="15.75" x14ac:dyDescent="0.25">
      <c r="A97" s="6"/>
      <c r="B97" s="6"/>
      <c r="C97" s="6"/>
      <c r="D97" s="6"/>
    </row>
  </sheetData>
  <mergeCells count="49">
    <mergeCell ref="B51:C51"/>
    <mergeCell ref="B53:C53"/>
    <mergeCell ref="E73:H73"/>
    <mergeCell ref="A58:C58"/>
    <mergeCell ref="C91:D91"/>
    <mergeCell ref="B52:C52"/>
    <mergeCell ref="A93:B93"/>
    <mergeCell ref="C93:D93"/>
    <mergeCell ref="B35:C35"/>
    <mergeCell ref="A89:B89"/>
    <mergeCell ref="A90:B90"/>
    <mergeCell ref="A91:B91"/>
    <mergeCell ref="A88:D88"/>
    <mergeCell ref="A78:D78"/>
    <mergeCell ref="A40:D40"/>
    <mergeCell ref="A61:D61"/>
    <mergeCell ref="B36:C36"/>
    <mergeCell ref="B37:C37"/>
    <mergeCell ref="B39:C39"/>
    <mergeCell ref="B47:C47"/>
    <mergeCell ref="B48:C48"/>
    <mergeCell ref="B38:C38"/>
    <mergeCell ref="B49:C49"/>
    <mergeCell ref="B50:C50"/>
    <mergeCell ref="B33:C33"/>
    <mergeCell ref="B34:C34"/>
    <mergeCell ref="C1:D1"/>
    <mergeCell ref="C2:D2"/>
    <mergeCell ref="C3:D3"/>
    <mergeCell ref="A6:D6"/>
    <mergeCell ref="A7:D7"/>
    <mergeCell ref="C4:D4"/>
    <mergeCell ref="C5:D5"/>
    <mergeCell ref="B26:C26"/>
    <mergeCell ref="B27:C27"/>
    <mergeCell ref="B24:C24"/>
    <mergeCell ref="B25:C25"/>
    <mergeCell ref="A8:D8"/>
    <mergeCell ref="B29:C29"/>
    <mergeCell ref="B30:C30"/>
    <mergeCell ref="B32:C32"/>
    <mergeCell ref="B31:C31"/>
    <mergeCell ref="B11:C11"/>
    <mergeCell ref="B12:C12"/>
    <mergeCell ref="A13:D13"/>
    <mergeCell ref="B22:C22"/>
    <mergeCell ref="B23:C23"/>
    <mergeCell ref="B18:C18"/>
    <mergeCell ref="B19:C19"/>
  </mergeCells>
  <pageMargins left="1.1811023622047245" right="0.39370078740157483" top="0.39370078740157483" bottom="0.39370078740157483" header="0" footer="0"/>
  <pageSetup paperSize="9" scale="60" fitToHeight="50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2025-10-13T07:11:07Z</cp:lastPrinted>
  <dcterms:created xsi:type="dcterms:W3CDTF">2024-12-27T06:08:09Z</dcterms:created>
  <dcterms:modified xsi:type="dcterms:W3CDTF">2025-10-13T07:26:41Z</dcterms:modified>
</cp:coreProperties>
</file>