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6465" yWindow="1275" windowWidth="11310" windowHeight="7725" tabRatio="896" firstSheet="1" activeTab="2"/>
  </bookViews>
  <sheets>
    <sheet name="temp" sheetId="43" r:id="rId1"/>
    <sheet name="pr" sheetId="57" r:id="rId2"/>
    <sheet name="Додаток 1" sheetId="66" r:id="rId3"/>
  </sheets>
  <definedNames>
    <definedName name="inma">pr!$E$14:$E$22</definedName>
    <definedName name="ki">pr!$E$28:$E$30</definedName>
    <definedName name="na">pr!$E$23:$E$24</definedName>
    <definedName name="oz">pr!$E$5:$E$13</definedName>
    <definedName name="Zapasi">pr!$E$34:$E$61</definedName>
    <definedName name="_xlnm.Print_Titles" localSheetId="2">'Додаток 1'!$35:$40</definedName>
    <definedName name="_xlnm.Print_Area" localSheetId="2">'Додаток 1'!$A$1:$J$54</definedName>
  </definedNames>
  <calcPr calcId="144525"/>
</workbook>
</file>

<file path=xl/calcChain.xml><?xml version="1.0" encoding="utf-8"?>
<calcChain xmlns="http://schemas.openxmlformats.org/spreadsheetml/2006/main">
  <c r="H50" i="66" l="1"/>
  <c r="A43" i="66"/>
  <c r="A44" i="66" s="1"/>
  <c r="A45" i="66" s="1"/>
  <c r="A46" i="66" s="1"/>
  <c r="A47" i="66" s="1"/>
  <c r="A48" i="66" s="1"/>
  <c r="A49" i="66" s="1"/>
  <c r="I50" i="66"/>
  <c r="J50" i="66"/>
  <c r="D99" i="66"/>
  <c r="C91" i="66"/>
  <c r="C93" i="66"/>
  <c r="C95" i="66"/>
  <c r="C97" i="66"/>
  <c r="A102" i="66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52" i="57"/>
  <c r="E53" i="57"/>
  <c r="E54" i="57"/>
  <c r="E55" i="57"/>
  <c r="E56" i="57"/>
  <c r="E57" i="57"/>
  <c r="E58" i="57"/>
  <c r="E59" i="57"/>
  <c r="E60" i="57"/>
  <c r="E61" i="57"/>
  <c r="E62" i="57"/>
  <c r="E63" i="57"/>
  <c r="E64" i="57"/>
  <c r="E65" i="57"/>
  <c r="E66" i="57"/>
  <c r="E67" i="57"/>
  <c r="E68" i="57"/>
  <c r="E69" i="57"/>
  <c r="E70" i="57"/>
  <c r="E71" i="57"/>
  <c r="E72" i="57"/>
  <c r="E73" i="57"/>
  <c r="E74" i="57"/>
  <c r="E75" i="57"/>
  <c r="E76" i="57"/>
  <c r="E77" i="57"/>
  <c r="E78" i="57"/>
  <c r="E79" i="57"/>
  <c r="E80" i="57"/>
  <c r="E81" i="57"/>
  <c r="E82" i="57"/>
  <c r="E83" i="57"/>
  <c r="E84" i="57"/>
  <c r="E85" i="57"/>
  <c r="E86" i="57"/>
  <c r="E87" i="57"/>
  <c r="E88" i="57"/>
  <c r="E89" i="57"/>
  <c r="E90" i="57"/>
  <c r="E91" i="57"/>
  <c r="E92" i="57"/>
  <c r="E93" i="57"/>
  <c r="E94" i="57"/>
  <c r="E95" i="57"/>
  <c r="E96" i="57"/>
  <c r="E97" i="57"/>
  <c r="E98" i="57"/>
  <c r="E99" i="57"/>
  <c r="E100" i="57"/>
  <c r="E101" i="57"/>
  <c r="E102" i="57"/>
  <c r="E103" i="57"/>
  <c r="E104" i="57"/>
  <c r="E105" i="57"/>
  <c r="E106" i="57"/>
  <c r="E107" i="57"/>
  <c r="E108" i="57"/>
  <c r="E109" i="57"/>
  <c r="E110" i="57"/>
  <c r="E111" i="57"/>
  <c r="E112" i="57"/>
  <c r="E113" i="57"/>
  <c r="E114" i="57"/>
  <c r="E115" i="57"/>
  <c r="E116" i="57"/>
  <c r="E117" i="57"/>
  <c r="E118" i="57"/>
  <c r="E119" i="57"/>
  <c r="E120" i="57"/>
  <c r="E121" i="57"/>
  <c r="E122" i="57"/>
  <c r="E123" i="57"/>
  <c r="E124" i="57"/>
  <c r="E125" i="57"/>
  <c r="E126" i="57"/>
  <c r="E127" i="57"/>
  <c r="E128" i="57"/>
  <c r="E129" i="57"/>
  <c r="E130" i="57"/>
  <c r="E131" i="57"/>
  <c r="E132" i="57"/>
  <c r="E133" i="57"/>
  <c r="E134" i="57"/>
  <c r="E135" i="57"/>
  <c r="E136" i="57"/>
  <c r="E137" i="57"/>
  <c r="E138" i="57"/>
  <c r="E139" i="57"/>
  <c r="E140" i="57"/>
  <c r="E141" i="57"/>
  <c r="E142" i="57"/>
  <c r="E143" i="57"/>
  <c r="E144" i="57"/>
  <c r="E145" i="57"/>
  <c r="E146" i="57"/>
  <c r="E147" i="57"/>
  <c r="E148" i="57"/>
  <c r="E149" i="57"/>
  <c r="E150" i="57"/>
  <c r="E151" i="57"/>
  <c r="E152" i="57"/>
  <c r="E153" i="57"/>
  <c r="E154" i="57"/>
  <c r="E155" i="57"/>
  <c r="E156" i="57"/>
  <c r="E157" i="57"/>
  <c r="E158" i="57"/>
  <c r="E159" i="57"/>
  <c r="E160" i="57"/>
  <c r="E161" i="57"/>
  <c r="E162" i="57"/>
  <c r="E163" i="57"/>
  <c r="E164" i="57"/>
  <c r="E165" i="57"/>
  <c r="E166" i="57"/>
  <c r="E167" i="57"/>
  <c r="E168" i="57"/>
  <c r="E169" i="57"/>
  <c r="E170" i="57"/>
  <c r="E171" i="57"/>
  <c r="E172" i="57"/>
  <c r="E173" i="57"/>
  <c r="E174" i="57"/>
  <c r="E175" i="57"/>
  <c r="E176" i="57"/>
  <c r="E177" i="57"/>
  <c r="E6" i="57"/>
  <c r="E7" i="57"/>
  <c r="E8" i="57"/>
  <c r="E9" i="57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5" i="57"/>
  <c r="B5" i="43"/>
  <c r="C5" i="43"/>
  <c r="D5" i="43"/>
  <c r="E5" i="43"/>
  <c r="F5" i="43"/>
  <c r="G5" i="43"/>
  <c r="H5" i="43"/>
  <c r="I5" i="43"/>
</calcChain>
</file>

<file path=xl/sharedStrings.xml><?xml version="1.0" encoding="utf-8"?>
<sst xmlns="http://schemas.openxmlformats.org/spreadsheetml/2006/main" count="269" uniqueCount="258">
  <si>
    <t>Ідентифікаційний код за ЄДРПОУ</t>
  </si>
  <si>
    <t>(посада)</t>
  </si>
  <si>
    <t>Номер</t>
  </si>
  <si>
    <t>заводський</t>
  </si>
  <si>
    <t>паспорта</t>
  </si>
  <si>
    <t>кількість</t>
  </si>
  <si>
    <t xml:space="preserve">балансова варітсь </t>
  </si>
  <si>
    <t>строк корисного використання</t>
  </si>
  <si>
    <t>№ з/п</t>
  </si>
  <si>
    <t>Рік випуску (будівництва) чи дата придбання (введення в експлуатацію) та виготовлювач</t>
  </si>
  <si>
    <t>інвентарний/номенклатурний</t>
  </si>
  <si>
    <t>Вказані у цьому описі дані перевірив:</t>
  </si>
  <si>
    <t xml:space="preserve">                                                                             </t>
  </si>
  <si>
    <t>______________________________________</t>
  </si>
  <si>
    <t>сума</t>
  </si>
  <si>
    <t xml:space="preserve"> (посада)</t>
  </si>
  <si>
    <t>х</t>
  </si>
  <si>
    <t>Інформацію за даними бухгалтерського обліку вніс:</t>
  </si>
  <si>
    <r>
      <t>Синтетичні рахунки</t>
    </r>
    <r>
      <rPr>
        <sz val="13.5"/>
        <rFont val="Times New Roman"/>
        <family val="1"/>
        <charset val="204"/>
      </rPr>
      <t xml:space="preserve"> </t>
    </r>
  </si>
  <si>
    <r>
      <t>Субрахунки 1-го рівня</t>
    </r>
    <r>
      <rPr>
        <sz val="13.5"/>
        <rFont val="Times New Roman"/>
        <family val="1"/>
        <charset val="204"/>
      </rPr>
      <t xml:space="preserve"> </t>
    </r>
  </si>
  <si>
    <t xml:space="preserve">Код </t>
  </si>
  <si>
    <t xml:space="preserve">Назва </t>
  </si>
  <si>
    <r>
      <t>Клас 1. Необоротні активи</t>
    </r>
    <r>
      <rPr>
        <sz val="13.5"/>
        <rFont val="Times New Roman"/>
        <family val="1"/>
        <charset val="204"/>
      </rPr>
      <t xml:space="preserve"> </t>
    </r>
  </si>
  <si>
    <t xml:space="preserve">Основні засоби </t>
  </si>
  <si>
    <t xml:space="preserve">Інші необоротні матеріальні активи </t>
  </si>
  <si>
    <t>Необоротні матеріальні активи спеціального призначення</t>
  </si>
  <si>
    <t xml:space="preserve">Нематеріальні активи </t>
  </si>
  <si>
    <t xml:space="preserve">Знос (амортизація) необоротних активів </t>
  </si>
  <si>
    <t xml:space="preserve">Знос основних засобів </t>
  </si>
  <si>
    <t xml:space="preserve">Знос інших необоротних матеріальних активів </t>
  </si>
  <si>
    <t>Накопичена амортизація нематеріальних активів</t>
  </si>
  <si>
    <t xml:space="preserve">Незавершені капітальні інвестиції в необоротні активи </t>
  </si>
  <si>
    <t>Довгострокові фінансові інвестиції</t>
  </si>
  <si>
    <t>Довгострокові фінансові інвестиції у капітал підприємств</t>
  </si>
  <si>
    <t>Довгострокові фінансові інвестиції у цінні папери</t>
  </si>
  <si>
    <r>
      <t>Клас 2. Запаси</t>
    </r>
    <r>
      <rPr>
        <sz val="13.5"/>
        <rFont val="Times New Roman"/>
        <family val="1"/>
        <charset val="204"/>
      </rPr>
      <t xml:space="preserve"> </t>
    </r>
  </si>
  <si>
    <t xml:space="preserve">Виробничі запаси </t>
  </si>
  <si>
    <t xml:space="preserve">Тварини на вирощуванні і відгодівлі </t>
  </si>
  <si>
    <t>Малоцінні та швидкозношувані предмети</t>
  </si>
  <si>
    <t>Малоцінні та швидкозношувані предмети спеціального призначення</t>
  </si>
  <si>
    <t>Матеріали і продукти харчування</t>
  </si>
  <si>
    <t xml:space="preserve">Готова продукція </t>
  </si>
  <si>
    <t xml:space="preserve">Продукція сільськогосподарського виробництва </t>
  </si>
  <si>
    <t>Запаси для розподілу, передачі, продажу</t>
  </si>
  <si>
    <t>Державні матеріальні резерви та запаси</t>
  </si>
  <si>
    <t>Каса</t>
  </si>
  <si>
    <t>Рахунки в банках</t>
  </si>
  <si>
    <t>Рахунки в казначействі</t>
  </si>
  <si>
    <t xml:space="preserve">Інші рахунки в казначействі </t>
  </si>
  <si>
    <t xml:space="preserve">Інші кошти </t>
  </si>
  <si>
    <t xml:space="preserve">Грошові документи в національній валюті </t>
  </si>
  <si>
    <t xml:space="preserve">Грошові документи в іноземній валюті </t>
  </si>
  <si>
    <t xml:space="preserve">Грошові кошти в дорозі в національній валюті </t>
  </si>
  <si>
    <t xml:space="preserve">Грошові кошти в дорозі в іноземній валюті </t>
  </si>
  <si>
    <t xml:space="preserve">Короткострокові векселі одержані </t>
  </si>
  <si>
    <t xml:space="preserve">Векселі, одержані в національній валюті </t>
  </si>
  <si>
    <t xml:space="preserve">Векселі, одержані в іноземній валюті </t>
  </si>
  <si>
    <t xml:space="preserve">Розрахунки з покупцями та замовниками </t>
  </si>
  <si>
    <t xml:space="preserve">Розрахунки із замовниками з авансів на науково-дослідні роботи </t>
  </si>
  <si>
    <t>Розрахунки з різними дебіторами</t>
  </si>
  <si>
    <t xml:space="preserve">Розрахунки в порядку планових платежів </t>
  </si>
  <si>
    <t xml:space="preserve">Розрахунки з підзвітними особами </t>
  </si>
  <si>
    <t xml:space="preserve">Розрахунки з відшкодування завданих збитків </t>
  </si>
  <si>
    <t xml:space="preserve">Розрахунки з іншими дебіторами </t>
  </si>
  <si>
    <t>Розрахунки з державними цільовими фондами</t>
  </si>
  <si>
    <t>Розрахунки зі спільної діяльності</t>
  </si>
  <si>
    <t>Поточні фінансові інвестиції</t>
  </si>
  <si>
    <t>Поточні фінансові інвестиції у цінні папери</t>
  </si>
  <si>
    <r>
      <t>Клас 4. Власний капітал</t>
    </r>
    <r>
      <rPr>
        <sz val="13.5"/>
        <rFont val="Times New Roman"/>
        <family val="1"/>
        <charset val="204"/>
      </rPr>
      <t xml:space="preserve"> </t>
    </r>
  </si>
  <si>
    <t xml:space="preserve">Фонд у необоротних активах </t>
  </si>
  <si>
    <t xml:space="preserve">Фонд у необоротних активах за їх видами </t>
  </si>
  <si>
    <t xml:space="preserve">Фонд у незавершеному капітальному будівництві </t>
  </si>
  <si>
    <t xml:space="preserve">Фонд у малоцінних та швидкозношуваних предметах </t>
  </si>
  <si>
    <t xml:space="preserve">Фонд у малоцінних та швидкозношуваних предметах за їх видами </t>
  </si>
  <si>
    <t>Фонд у фінансових інвестиціях</t>
  </si>
  <si>
    <t>Фонд у капіталі підприємств</t>
  </si>
  <si>
    <t>Фонд у фінансових інвестиціях у цінні папери</t>
  </si>
  <si>
    <t xml:space="preserve">Результати виконання кошторисів </t>
  </si>
  <si>
    <t xml:space="preserve">Результат виконання кошторису за загальним фондом </t>
  </si>
  <si>
    <t xml:space="preserve">Результат виконання кошторису за спеціальним фондом </t>
  </si>
  <si>
    <t xml:space="preserve">Капітал у дооцінках </t>
  </si>
  <si>
    <t xml:space="preserve">Дооцінка (уцінка) необоротних активів </t>
  </si>
  <si>
    <t xml:space="preserve">Інший капітал у дооцінках </t>
  </si>
  <si>
    <r>
      <t>Клас 5. Довгострокові зобов'язання</t>
    </r>
    <r>
      <rPr>
        <sz val="13.5"/>
        <rFont val="Times New Roman"/>
        <family val="1"/>
        <charset val="204"/>
      </rPr>
      <t xml:space="preserve"> </t>
    </r>
  </si>
  <si>
    <t xml:space="preserve">Довгострокові позики </t>
  </si>
  <si>
    <t xml:space="preserve">Довгострокові кредити банків </t>
  </si>
  <si>
    <t xml:space="preserve">Відстрочені довгострокові кредити банків </t>
  </si>
  <si>
    <t xml:space="preserve">Інші довгострокові позики </t>
  </si>
  <si>
    <t xml:space="preserve">Довгострокові векселі видані </t>
  </si>
  <si>
    <t xml:space="preserve">Видані довгострокові векселі </t>
  </si>
  <si>
    <t xml:space="preserve">Інші довгострокові фінансові зобов'язання </t>
  </si>
  <si>
    <r>
      <t>Клас 6. Поточні зобов'язання</t>
    </r>
    <r>
      <rPr>
        <sz val="13.5"/>
        <rFont val="Times New Roman"/>
        <family val="1"/>
        <charset val="204"/>
      </rPr>
      <t xml:space="preserve"> </t>
    </r>
  </si>
  <si>
    <t xml:space="preserve">Короткострокові позики </t>
  </si>
  <si>
    <t xml:space="preserve">Короткострокові кредити банків </t>
  </si>
  <si>
    <t xml:space="preserve">Відстрочені короткострокові кредити банків </t>
  </si>
  <si>
    <t xml:space="preserve">Інші короткострокові позики </t>
  </si>
  <si>
    <t xml:space="preserve">Прострочені позики </t>
  </si>
  <si>
    <t xml:space="preserve">Поточна заборгованість за довгостроковими зобов'язаннями </t>
  </si>
  <si>
    <t xml:space="preserve">Поточна заборгованість за довгостроковими позиками </t>
  </si>
  <si>
    <t xml:space="preserve">Поточна заборгованість за довгостроковими векселями </t>
  </si>
  <si>
    <t xml:space="preserve">Поточна заборгованість за іншими довгостроковими зобов'язаннями </t>
  </si>
  <si>
    <t xml:space="preserve">Короткострокові векселі видані </t>
  </si>
  <si>
    <t xml:space="preserve">Видані короткострокові векселі </t>
  </si>
  <si>
    <t xml:space="preserve">Розрахунки за виконані роботи </t>
  </si>
  <si>
    <t xml:space="preserve">Розрахунки з постачальниками та підрядниками </t>
  </si>
  <si>
    <t xml:space="preserve">Розрахунки з часткової оплати замовлень на дослідно-конструкторські розробки, що виконуються за рахунок бюджетних коштів </t>
  </si>
  <si>
    <t xml:space="preserve">Розрахунки із замовниками за виконані роботи і надані послуги з власних надходжень </t>
  </si>
  <si>
    <t xml:space="preserve">Розрахунки із замовниками за науково-дослідні роботи, що підлягають оплаті </t>
  </si>
  <si>
    <t xml:space="preserve">Розрахунки із залученими співвиконавцями для виконання робіт </t>
  </si>
  <si>
    <t xml:space="preserve">Розрахунки із податків і зборів </t>
  </si>
  <si>
    <t xml:space="preserve">Розрахунки за податками і зборами в бюджет </t>
  </si>
  <si>
    <t xml:space="preserve">Інші розрахунки з бюджетом </t>
  </si>
  <si>
    <t xml:space="preserve">Розрахунки із страхування </t>
  </si>
  <si>
    <t>За розрахунками із загальнообов'язкового державного соціального страхування</t>
  </si>
  <si>
    <t xml:space="preserve">Розрахунки із соціального страхування </t>
  </si>
  <si>
    <t xml:space="preserve">Розрахунки з інших видів страхування </t>
  </si>
  <si>
    <t xml:space="preserve">Розрахунки з оплати праці </t>
  </si>
  <si>
    <t xml:space="preserve">Розрахунки із заробітної плати </t>
  </si>
  <si>
    <t xml:space="preserve">Розрахунки зі стипендіатами </t>
  </si>
  <si>
    <t xml:space="preserve">Розрахунки з працівниками за товари, продані в кредит </t>
  </si>
  <si>
    <t xml:space="preserve">Розрахунки з працівниками за безготівковими перерахуваннями на рахунки з вкладів у банках </t>
  </si>
  <si>
    <t>Розрахунки з працівниками за безготівковими перерахуваннями внесків за добровільним страхуванням</t>
  </si>
  <si>
    <t xml:space="preserve">Розрахунки з членами профспілки безготівковими перерахуваннями сум членських профспілкових внесків </t>
  </si>
  <si>
    <t xml:space="preserve">Розрахунки з працівниками за позиками банків </t>
  </si>
  <si>
    <t xml:space="preserve">Розрахунки за виконавчими документами та інші утримання </t>
  </si>
  <si>
    <t xml:space="preserve">Інші розрахунки за виконані роботи </t>
  </si>
  <si>
    <t xml:space="preserve">Розрахунки за іншими операціями і кредиторами </t>
  </si>
  <si>
    <t xml:space="preserve">Розрахунки з депонентами </t>
  </si>
  <si>
    <t xml:space="preserve">Розрахунки за депозитними сумами </t>
  </si>
  <si>
    <t>Розрахунки за коштами, які підлягають розподілу за видами загальнообов'язкового державного соціального страхування</t>
  </si>
  <si>
    <t xml:space="preserve">Розрахунки за спеціальними видами платежів </t>
  </si>
  <si>
    <t xml:space="preserve">Розрахунки з іншими кредиторами </t>
  </si>
  <si>
    <t>Розрахунки за зобов'язаннями зі спільної діяльності</t>
  </si>
  <si>
    <t>Внутрішні розрахунки</t>
  </si>
  <si>
    <t xml:space="preserve">Внутрішні розрахунки за операціями з внутрішнього переміщення за загальним фондом </t>
  </si>
  <si>
    <t xml:space="preserve">Внутрішні розрахунки за операціями з внутрішнього переміщення за спеціальним фондом </t>
  </si>
  <si>
    <r>
      <t>Клас 7. Доходи</t>
    </r>
    <r>
      <rPr>
        <sz val="13.5"/>
        <rFont val="Times New Roman"/>
        <family val="1"/>
        <charset val="204"/>
      </rPr>
      <t xml:space="preserve"> </t>
    </r>
  </si>
  <si>
    <t xml:space="preserve">Доходи загального фонду </t>
  </si>
  <si>
    <t xml:space="preserve">Асигнування з державного бюджету на видатки установи та інші заходи </t>
  </si>
  <si>
    <t xml:space="preserve">Асигнування з місцевого бюджету на видатки установи та інші заходи </t>
  </si>
  <si>
    <t xml:space="preserve">Доходи спеціального фонду </t>
  </si>
  <si>
    <t xml:space="preserve">Доходи за коштами, отриманими як плата за послуги </t>
  </si>
  <si>
    <t xml:space="preserve">Доходи за іншими джерелами власних надходжень установ </t>
  </si>
  <si>
    <t xml:space="preserve">Доходи за іншими надходженнями спеціального фонду </t>
  </si>
  <si>
    <t xml:space="preserve">Кошти батьків за надані послуги </t>
  </si>
  <si>
    <t xml:space="preserve">Доходи, спрямовані на покриття дефіциту загального фонду </t>
  </si>
  <si>
    <t xml:space="preserve">Доходи майбутніх періодів </t>
  </si>
  <si>
    <t xml:space="preserve">Доходи від реалізації продукції, виробів і виконаних робіт </t>
  </si>
  <si>
    <t xml:space="preserve">Реалізація виробів виробничих (навчальних) майстерень </t>
  </si>
  <si>
    <t xml:space="preserve">Реалізація продукції підсобних (навчальних) сільських господарств </t>
  </si>
  <si>
    <t xml:space="preserve">Реалізація науково-дослідних робіт </t>
  </si>
  <si>
    <t>Інші доходи</t>
  </si>
  <si>
    <t xml:space="preserve">Інші доходи установ </t>
  </si>
  <si>
    <r>
      <t>Клас 8. Витрати</t>
    </r>
    <r>
      <rPr>
        <sz val="13.5"/>
        <rFont val="Times New Roman"/>
        <family val="1"/>
        <charset val="204"/>
      </rPr>
      <t xml:space="preserve"> </t>
    </r>
  </si>
  <si>
    <t xml:space="preserve">Видатки із загального фонду </t>
  </si>
  <si>
    <t xml:space="preserve">Видатки з державного бюджету на утримання установи та інші заходи </t>
  </si>
  <si>
    <t xml:space="preserve">Видатки з місцевого бюджету на утримання установи та інші заходи </t>
  </si>
  <si>
    <t>Будівлі та споруди</t>
  </si>
  <si>
    <t xml:space="preserve">Видатки спеціального фонду </t>
  </si>
  <si>
    <t xml:space="preserve">Видатки за коштами, отриманими як плата за послуги </t>
  </si>
  <si>
    <t xml:space="preserve">Видатки за іншими джерелами власних надходжень </t>
  </si>
  <si>
    <t xml:space="preserve">Видатки за іншими надходженнями спеціального фонду </t>
  </si>
  <si>
    <t xml:space="preserve">Виробничі витрати </t>
  </si>
  <si>
    <t xml:space="preserve">Витрати виробничих (навчальних) майстерень </t>
  </si>
  <si>
    <t xml:space="preserve">Витрати підсобних (навчальних) сільських господарств </t>
  </si>
  <si>
    <t xml:space="preserve">Витрати на науково-дослідні роботи </t>
  </si>
  <si>
    <t xml:space="preserve">Витрати на виготовлення експериментальних пристроїв </t>
  </si>
  <si>
    <t xml:space="preserve">Витрати на заготівлю і переробку матеріалів </t>
  </si>
  <si>
    <t xml:space="preserve">Видатки до розподілу </t>
  </si>
  <si>
    <t>Інші витрати</t>
  </si>
  <si>
    <t>Інші витрати установ</t>
  </si>
  <si>
    <t>Витрати на амортизацію</t>
  </si>
  <si>
    <t>Витрати на амортизацію необоротних активів</t>
  </si>
  <si>
    <t>Витрати майбутніх періодів</t>
  </si>
  <si>
    <t>Клас 9. Адміністративні послуги</t>
  </si>
  <si>
    <t>Розрахунки замовників за адміністративними послугами</t>
  </si>
  <si>
    <t>Розрахунки замовників з оплати адміністративних послуг</t>
  </si>
  <si>
    <t>Зобов'язання замовників за адміністративними послугами</t>
  </si>
  <si>
    <t>Зобов'язання замовників перед бюджетом за адміністративними послугами</t>
  </si>
  <si>
    <t>Земельні ділянки</t>
  </si>
  <si>
    <t>Капітальні витрати на поліпшення земель</t>
  </si>
  <si>
    <t>Машини та обладнання</t>
  </si>
  <si>
    <t>Транспортні засоби</t>
  </si>
  <si>
    <t>Інструменти, прилади та інвентар</t>
  </si>
  <si>
    <t>Робочі і продуктивні тварини</t>
  </si>
  <si>
    <t>Багаторічні насадження</t>
  </si>
  <si>
    <t>Інші основні засоби</t>
  </si>
  <si>
    <t>Музейні цінності, експонати зоопарків, виставок</t>
  </si>
  <si>
    <t>Бібліотечні фонди</t>
  </si>
  <si>
    <t>Малоцінні необоротні матеріальні активи</t>
  </si>
  <si>
    <t>Білизна, постільні речі, одяг та взуття</t>
  </si>
  <si>
    <t>Тимчасові нетитульні споруди</t>
  </si>
  <si>
    <t>Природні ресурси</t>
  </si>
  <si>
    <t>Інвентарна тара</t>
  </si>
  <si>
    <t>Авторські та суміжні з ними права</t>
  </si>
  <si>
    <t>Капітальні інвестиції в основні засоби</t>
  </si>
  <si>
    <t>Капітальні інвестиції в інші необоротні матеріальні активи</t>
  </si>
  <si>
    <t>Капітальні інвестиції в нематеріальні активи</t>
  </si>
  <si>
    <t>Інші нематеріальні активи</t>
  </si>
  <si>
    <t>Сировина і матеріали</t>
  </si>
  <si>
    <t>Обладнання, конструкції і деталі до установки</t>
  </si>
  <si>
    <t>Спецобладнання для науково-дослідних робіт</t>
  </si>
  <si>
    <t>Будівельні матеріали</t>
  </si>
  <si>
    <t>Інші виробничі запаси</t>
  </si>
  <si>
    <t>Молодняк тварин на вирощуванні</t>
  </si>
  <si>
    <t>Тварини на відгодівлі</t>
  </si>
  <si>
    <t>Птиця</t>
  </si>
  <si>
    <t>Звірі</t>
  </si>
  <si>
    <t>Кролі</t>
  </si>
  <si>
    <t>Сім'ї бджіл</t>
  </si>
  <si>
    <t>Доросла худоба, вибракувана з основного стада</t>
  </si>
  <si>
    <t>Худоба, прийнята від населення для реалізації</t>
  </si>
  <si>
    <t>Матеріали для навчальних, наукових та інших цілей</t>
  </si>
  <si>
    <t>Продукти харчування</t>
  </si>
  <si>
    <t>Медикаменти і перев'язувальні засоби</t>
  </si>
  <si>
    <t>Господарські матеріали і канцелярське приладдя</t>
  </si>
  <si>
    <t>Паливо, горючі і мастильні матеріали</t>
  </si>
  <si>
    <t>Тара</t>
  </si>
  <si>
    <t>Матеріали в дорозі</t>
  </si>
  <si>
    <t>Запасні частини до транспортних засобів, машин і обладнання</t>
  </si>
  <si>
    <t>Інші матеріали</t>
  </si>
  <si>
    <t>Вироби виробничих (навчальних) майстерень</t>
  </si>
  <si>
    <t>Продукція підсобних (навчальних) сільських господарств</t>
  </si>
  <si>
    <t>Клас 3. Кошти, розрахунки та інші активи</t>
  </si>
  <si>
    <t>Каса в національній валюті</t>
  </si>
  <si>
    <t>Каса в іноземній валюті</t>
  </si>
  <si>
    <t>Поточні рахунки на видатки установи</t>
  </si>
  <si>
    <t>Поточні рахунки для переведення підвідомчим установам</t>
  </si>
  <si>
    <t>Поточні рахунки для обліку коштів, отриманих як плата за послуги</t>
  </si>
  <si>
    <t>Поточні рахунки для обліку коштів, отриманих за іншими джерелами власних надходжень</t>
  </si>
  <si>
    <t>Поточні рахунки для обліку депозитних сум</t>
  </si>
  <si>
    <t>Поточні рахунки для обліку інших надходжень спеціального фонду</t>
  </si>
  <si>
    <t>Поточні рахунки в іноземній валюті</t>
  </si>
  <si>
    <t>Інші поточні рахунки</t>
  </si>
  <si>
    <t>Реєстраційні рахунки</t>
  </si>
  <si>
    <t>Особові рахунки</t>
  </si>
  <si>
    <t>Спеціальні реєстраційні рахунки для обліку коштів, отриманих як плата за послуги</t>
  </si>
  <si>
    <t>Спеціальні реєстраційні рахунки для обліку коштів, отриманих за іншими джерелами власних надходжень</t>
  </si>
  <si>
    <t>Спеціальні реєстраційні рахунки для обліку депозитних сум</t>
  </si>
  <si>
    <t>Спеціальні реєстраційні рахунки для обліку інших надходжень спеціального фонду</t>
  </si>
  <si>
    <t>Рахунки для обліку коштів, які підлягають розподілу за видами загальнообов'язкового державного соціального страхування</t>
  </si>
  <si>
    <t>Назва</t>
  </si>
  <si>
    <r>
      <t>3</t>
    </r>
    <r>
      <rPr>
        <sz val="14"/>
        <rFont val="Times New Roman"/>
        <family val="1"/>
        <charset val="204"/>
      </rPr>
      <t> графи 11-15 заповнюються бухгалтерською службою після заповнення фактичної наявності  та отримання інвентаризаційних описів</t>
    </r>
  </si>
  <si>
    <t>Наявність</t>
  </si>
  <si>
    <t>Аліна ОРЛОВА</t>
  </si>
  <si>
    <t>секретар селищної ради</t>
  </si>
  <si>
    <t xml:space="preserve">Додаток </t>
  </si>
  <si>
    <t>Ноутбук Acer Aspire 15 A15-51M +ПЗ Microsoft Windows 11 Pro 64 bit</t>
  </si>
  <si>
    <t>Примірник ПЗ Microsof office Home and Business 2024, ESD</t>
  </si>
  <si>
    <t>Джерело безп. живлення LP-650 VA-PS</t>
  </si>
  <si>
    <t>Картридж Pantum PC-C211PB (1660 стор)</t>
  </si>
  <si>
    <t>Подовжувач мережевий 2Е 5*Тип F, 3*1,5 мм кв, 16А, 5 м, білий</t>
  </si>
  <si>
    <t>Комплект клавіатура та миша Genius KM-8200, WL, EN/UKR, чорний</t>
  </si>
  <si>
    <t>Мобільний роутер 3G/4G/LTE Novatel Mifi 8800L</t>
  </si>
  <si>
    <t>Монітор MSI 23.8" PRO MP242A-Е2 D-SuB</t>
  </si>
  <si>
    <t>БФП моно А4 Pantum M6550NW 22ppm ADF Ethernet WiFi</t>
  </si>
  <si>
    <t>до рішення вісімдесят першої (позачергової) сесії Воскресенської селищної ради восьмого скликання від 26.12.2025р. №__</t>
  </si>
  <si>
    <t>Здійснювач повноважень селищного голови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</si>
</sst>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₴_-;\-* #,##0.00_₴_-;_-* &quot;-&quot;??_₴_-;_-@_-"/>
  </numFmts>
  <fonts count="15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vertAlign val="superscript"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EBF1DE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8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3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Fill="1" applyBorder="1"/>
    <xf numFmtId="0" fontId="2" fillId="0" borderId="3" xfId="0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/>
    <xf numFmtId="0" fontId="10" fillId="0" borderId="0" xfId="0" applyFont="1" applyFill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2" fontId="2" fillId="0" borderId="0" xfId="0" applyNumberFormat="1" applyFont="1"/>
    <xf numFmtId="0" fontId="3" fillId="0" borderId="0" xfId="0" applyFont="1" applyFill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/>
    <xf numFmtId="1" fontId="2" fillId="3" borderId="6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2" fontId="2" fillId="3" borderId="6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Fill="1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Y19"/>
  <sheetViews>
    <sheetView workbookViewId="0">
      <selection activeCell="B5" sqref="B5"/>
    </sheetView>
  </sheetViews>
  <sheetFormatPr defaultRowHeight="12.75" x14ac:dyDescent="0.2"/>
  <cols>
    <col min="1" max="1" width="32.28515625" style="1" bestFit="1" customWidth="1"/>
    <col min="2" max="9" width="3.140625" style="1" customWidth="1"/>
    <col min="10" max="11" width="9.140625" style="1" customWidth="1"/>
    <col min="12" max="12" width="9.140625" style="2" customWidth="1"/>
    <col min="13" max="13" width="5.7109375" style="2" customWidth="1"/>
    <col min="14" max="25" width="9.140625" style="2" customWidth="1"/>
    <col min="26" max="16384" width="9.140625" style="1"/>
  </cols>
  <sheetData>
    <row r="5" spans="1:9" ht="17.25" customHeight="1" x14ac:dyDescent="0.2">
      <c r="A5" s="3" t="s">
        <v>0</v>
      </c>
      <c r="B5" s="4" t="e">
        <f>LEFT(#REF!,1)</f>
        <v>#REF!</v>
      </c>
      <c r="C5" s="4" t="e">
        <f>RIGHT(LEFT(#REF!,2),1)</f>
        <v>#REF!</v>
      </c>
      <c r="D5" s="4" t="e">
        <f>RIGHT(LEFT(#REF!,3),1)</f>
        <v>#REF!</v>
      </c>
      <c r="E5" s="4" t="e">
        <f>RIGHT(LEFT(#REF!,4),1)</f>
        <v>#REF!</v>
      </c>
      <c r="F5" s="4" t="e">
        <f>RIGHT(LEFT(#REF!,5),1)</f>
        <v>#REF!</v>
      </c>
      <c r="G5" s="4" t="e">
        <f>RIGHT(LEFT(#REF!,6),1)</f>
        <v>#REF!</v>
      </c>
      <c r="H5" s="4" t="e">
        <f>RIGHT(LEFT(#REF!,7),1)</f>
        <v>#REF!</v>
      </c>
      <c r="I5" s="4" t="e">
        <f>RIGHT(#REF!,1)</f>
        <v>#REF!</v>
      </c>
    </row>
    <row r="7" spans="1:9" ht="15.75" customHeight="1" x14ac:dyDescent="0.2"/>
    <row r="9" spans="1:9" ht="5.25" customHeight="1" x14ac:dyDescent="0.2"/>
    <row r="10" spans="1:9" ht="15.75" customHeight="1" x14ac:dyDescent="0.2"/>
    <row r="12" spans="1:9" ht="5.25" customHeight="1" x14ac:dyDescent="0.2"/>
    <row r="13" spans="1:9" ht="15.75" customHeight="1" x14ac:dyDescent="0.2"/>
    <row r="15" spans="1:9" ht="4.5" customHeight="1" x14ac:dyDescent="0.2"/>
    <row r="16" spans="1:9" ht="15.75" customHeight="1" x14ac:dyDescent="0.2"/>
    <row r="18" ht="5.25" customHeight="1" x14ac:dyDescent="0.2"/>
    <row r="19" ht="15.75" customHeight="1" x14ac:dyDescent="0.2"/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E177"/>
  <sheetViews>
    <sheetView workbookViewId="0">
      <selection activeCell="D25" sqref="D25"/>
    </sheetView>
  </sheetViews>
  <sheetFormatPr defaultRowHeight="12.75" x14ac:dyDescent="0.2"/>
  <cols>
    <col min="2" max="2" width="23.42578125" customWidth="1"/>
    <col min="4" max="4" width="78.7109375" customWidth="1"/>
  </cols>
  <sheetData>
    <row r="1" spans="1:5" ht="17.25" x14ac:dyDescent="0.2">
      <c r="A1" s="57" t="s">
        <v>18</v>
      </c>
      <c r="B1" s="58"/>
      <c r="C1" s="57" t="s">
        <v>19</v>
      </c>
      <c r="D1" s="58"/>
    </row>
    <row r="2" spans="1:5" ht="17.25" x14ac:dyDescent="0.2">
      <c r="A2" s="6" t="s">
        <v>20</v>
      </c>
      <c r="B2" s="6" t="s">
        <v>21</v>
      </c>
      <c r="C2" s="6" t="s">
        <v>20</v>
      </c>
      <c r="D2" s="6" t="s">
        <v>21</v>
      </c>
    </row>
    <row r="3" spans="1:5" ht="17.25" x14ac:dyDescent="0.2">
      <c r="A3" s="6">
        <v>1</v>
      </c>
      <c r="B3" s="6">
        <v>2</v>
      </c>
      <c r="C3" s="6">
        <v>3</v>
      </c>
      <c r="D3" s="6">
        <v>4</v>
      </c>
    </row>
    <row r="4" spans="1:5" ht="17.25" x14ac:dyDescent="0.2">
      <c r="A4" s="57" t="s">
        <v>22</v>
      </c>
      <c r="B4" s="59"/>
      <c r="C4" s="59"/>
      <c r="D4" s="58"/>
    </row>
    <row r="5" spans="1:5" ht="17.25" x14ac:dyDescent="0.2">
      <c r="A5" s="54">
        <v>10</v>
      </c>
      <c r="B5" s="54" t="s">
        <v>23</v>
      </c>
      <c r="C5" s="6">
        <v>1011</v>
      </c>
      <c r="D5" s="7" t="s">
        <v>179</v>
      </c>
      <c r="E5" t="str">
        <f>CONCATENATE(C5," ",D5)</f>
        <v>1011 Земельні ділянки</v>
      </c>
    </row>
    <row r="6" spans="1:5" ht="17.25" x14ac:dyDescent="0.2">
      <c r="A6" s="56"/>
      <c r="B6" s="56"/>
      <c r="C6" s="6">
        <v>102</v>
      </c>
      <c r="D6" s="7" t="s">
        <v>180</v>
      </c>
      <c r="E6" t="str">
        <f t="shared" ref="E6:E69" si="0">CONCATENATE(C6," ",D6)</f>
        <v>102 Капітальні витрати на поліпшення земель</v>
      </c>
    </row>
    <row r="7" spans="1:5" ht="17.25" x14ac:dyDescent="0.2">
      <c r="A7" s="56"/>
      <c r="B7" s="56"/>
      <c r="C7" s="6">
        <v>1013</v>
      </c>
      <c r="D7" s="7" t="s">
        <v>157</v>
      </c>
      <c r="E7" t="str">
        <f t="shared" si="0"/>
        <v>1013 Будівлі та споруди</v>
      </c>
    </row>
    <row r="8" spans="1:5" ht="17.25" x14ac:dyDescent="0.2">
      <c r="A8" s="56"/>
      <c r="B8" s="56"/>
      <c r="C8" s="6">
        <v>1014</v>
      </c>
      <c r="D8" s="7" t="s">
        <v>181</v>
      </c>
      <c r="E8" t="str">
        <f t="shared" si="0"/>
        <v>1014 Машини та обладнання</v>
      </c>
    </row>
    <row r="9" spans="1:5" ht="17.25" x14ac:dyDescent="0.2">
      <c r="A9" s="56"/>
      <c r="B9" s="56"/>
      <c r="C9" s="6">
        <v>1015</v>
      </c>
      <c r="D9" s="7" t="s">
        <v>182</v>
      </c>
      <c r="E9" t="str">
        <f t="shared" si="0"/>
        <v>1015 Транспортні засоби</v>
      </c>
    </row>
    <row r="10" spans="1:5" ht="17.25" x14ac:dyDescent="0.2">
      <c r="A10" s="56"/>
      <c r="B10" s="56"/>
      <c r="C10" s="6">
        <v>1016</v>
      </c>
      <c r="D10" s="7" t="s">
        <v>183</v>
      </c>
      <c r="E10" t="str">
        <f t="shared" si="0"/>
        <v>1016 Інструменти, прилади та інвентар</v>
      </c>
    </row>
    <row r="11" spans="1:5" ht="17.25" x14ac:dyDescent="0.2">
      <c r="A11" s="56"/>
      <c r="B11" s="56"/>
      <c r="C11" s="6">
        <v>107</v>
      </c>
      <c r="D11" s="7" t="s">
        <v>184</v>
      </c>
      <c r="E11" t="str">
        <f t="shared" si="0"/>
        <v>107 Робочі і продуктивні тварини</v>
      </c>
    </row>
    <row r="12" spans="1:5" ht="17.25" x14ac:dyDescent="0.2">
      <c r="A12" s="56"/>
      <c r="B12" s="56"/>
      <c r="C12" s="6">
        <v>108</v>
      </c>
      <c r="D12" s="7" t="s">
        <v>185</v>
      </c>
      <c r="E12" t="str">
        <f t="shared" si="0"/>
        <v>108 Багаторічні насадження</v>
      </c>
    </row>
    <row r="13" spans="1:5" ht="17.25" x14ac:dyDescent="0.2">
      <c r="A13" s="55"/>
      <c r="B13" s="55"/>
      <c r="C13" s="6">
        <v>1018</v>
      </c>
      <c r="D13" s="7" t="s">
        <v>186</v>
      </c>
      <c r="E13" t="str">
        <f t="shared" si="0"/>
        <v>1018 Інші основні засоби</v>
      </c>
    </row>
    <row r="14" spans="1:5" ht="17.25" x14ac:dyDescent="0.2">
      <c r="A14" s="54">
        <v>11</v>
      </c>
      <c r="B14" s="54" t="s">
        <v>24</v>
      </c>
      <c r="C14" s="6">
        <v>111</v>
      </c>
      <c r="D14" s="7" t="s">
        <v>187</v>
      </c>
      <c r="E14" t="str">
        <f t="shared" si="0"/>
        <v>111 Музейні цінності, експонати зоопарків, виставок</v>
      </c>
    </row>
    <row r="15" spans="1:5" ht="17.25" x14ac:dyDescent="0.2">
      <c r="A15" s="56"/>
      <c r="B15" s="56"/>
      <c r="C15" s="6">
        <v>112</v>
      </c>
      <c r="D15" s="7" t="s">
        <v>188</v>
      </c>
      <c r="E15" t="str">
        <f t="shared" si="0"/>
        <v>112 Бібліотечні фонди</v>
      </c>
    </row>
    <row r="16" spans="1:5" ht="17.25" x14ac:dyDescent="0.2">
      <c r="A16" s="56"/>
      <c r="B16" s="56"/>
      <c r="C16" s="6">
        <v>1113</v>
      </c>
      <c r="D16" s="7" t="s">
        <v>189</v>
      </c>
      <c r="E16" t="str">
        <f t="shared" si="0"/>
        <v>1113 Малоцінні необоротні матеріальні активи</v>
      </c>
    </row>
    <row r="17" spans="1:5" ht="17.25" x14ac:dyDescent="0.2">
      <c r="A17" s="56"/>
      <c r="B17" s="56"/>
      <c r="C17" s="6">
        <v>1114</v>
      </c>
      <c r="D17" s="7" t="s">
        <v>190</v>
      </c>
      <c r="E17" t="str">
        <f t="shared" si="0"/>
        <v>1114 Білизна, постільні речі, одяг та взуття</v>
      </c>
    </row>
    <row r="18" spans="1:5" ht="17.25" x14ac:dyDescent="0.2">
      <c r="A18" s="56"/>
      <c r="B18" s="56"/>
      <c r="C18" s="6">
        <v>115</v>
      </c>
      <c r="D18" s="7" t="s">
        <v>191</v>
      </c>
      <c r="E18" t="str">
        <f t="shared" si="0"/>
        <v>115 Тимчасові нетитульні споруди</v>
      </c>
    </row>
    <row r="19" spans="1:5" ht="17.25" x14ac:dyDescent="0.2">
      <c r="A19" s="56"/>
      <c r="B19" s="56"/>
      <c r="C19" s="6">
        <v>116</v>
      </c>
      <c r="D19" s="7" t="s">
        <v>192</v>
      </c>
      <c r="E19" t="str">
        <f t="shared" si="0"/>
        <v>116 Природні ресурси</v>
      </c>
    </row>
    <row r="20" spans="1:5" ht="17.25" x14ac:dyDescent="0.2">
      <c r="A20" s="56"/>
      <c r="B20" s="56"/>
      <c r="C20" s="6">
        <v>117</v>
      </c>
      <c r="D20" s="7" t="s">
        <v>193</v>
      </c>
      <c r="E20" t="str">
        <f t="shared" si="0"/>
        <v>117 Інвентарна тара</v>
      </c>
    </row>
    <row r="21" spans="1:5" ht="17.25" x14ac:dyDescent="0.2">
      <c r="A21" s="56"/>
      <c r="B21" s="56"/>
      <c r="C21" s="6">
        <v>1812</v>
      </c>
      <c r="D21" s="7" t="s">
        <v>38</v>
      </c>
      <c r="E21" t="str">
        <f t="shared" si="0"/>
        <v>1812 Малоцінні та швидкозношувані предмети</v>
      </c>
    </row>
    <row r="22" spans="1:5" ht="17.25" x14ac:dyDescent="0.2">
      <c r="A22" s="55"/>
      <c r="B22" s="55"/>
      <c r="C22" s="6">
        <v>119</v>
      </c>
      <c r="D22" s="7" t="s">
        <v>25</v>
      </c>
      <c r="E22" t="str">
        <f t="shared" si="0"/>
        <v>119 Необоротні матеріальні активи спеціального призначення</v>
      </c>
    </row>
    <row r="23" spans="1:5" ht="17.25" x14ac:dyDescent="0.2">
      <c r="A23" s="54">
        <v>12</v>
      </c>
      <c r="B23" s="54" t="s">
        <v>26</v>
      </c>
      <c r="C23" s="6">
        <v>121</v>
      </c>
      <c r="D23" s="7" t="s">
        <v>194</v>
      </c>
      <c r="E23" t="str">
        <f t="shared" si="0"/>
        <v>121 Авторські та суміжні з ними права</v>
      </c>
    </row>
    <row r="24" spans="1:5" ht="17.25" x14ac:dyDescent="0.2">
      <c r="A24" s="55"/>
      <c r="B24" s="55"/>
      <c r="C24" s="6">
        <v>122</v>
      </c>
      <c r="D24" s="7" t="s">
        <v>198</v>
      </c>
      <c r="E24" t="str">
        <f t="shared" si="0"/>
        <v>122 Інші нематеріальні активи</v>
      </c>
    </row>
    <row r="25" spans="1:5" ht="17.25" x14ac:dyDescent="0.2">
      <c r="A25" s="54">
        <v>13</v>
      </c>
      <c r="B25" s="54" t="s">
        <v>27</v>
      </c>
      <c r="C25" s="6">
        <v>131</v>
      </c>
      <c r="D25" s="7" t="s">
        <v>28</v>
      </c>
      <c r="E25" t="str">
        <f t="shared" si="0"/>
        <v xml:space="preserve">131 Знос основних засобів </v>
      </c>
    </row>
    <row r="26" spans="1:5" ht="17.25" x14ac:dyDescent="0.2">
      <c r="A26" s="56"/>
      <c r="B26" s="56"/>
      <c r="C26" s="6">
        <v>132</v>
      </c>
      <c r="D26" s="7" t="s">
        <v>29</v>
      </c>
      <c r="E26" t="str">
        <f t="shared" si="0"/>
        <v xml:space="preserve">132 Знос інших необоротних матеріальних активів </v>
      </c>
    </row>
    <row r="27" spans="1:5" ht="17.25" x14ac:dyDescent="0.2">
      <c r="A27" s="55"/>
      <c r="B27" s="55"/>
      <c r="C27" s="6">
        <v>133</v>
      </c>
      <c r="D27" s="7" t="s">
        <v>30</v>
      </c>
      <c r="E27" t="str">
        <f t="shared" si="0"/>
        <v>133 Накопичена амортизація нематеріальних активів</v>
      </c>
    </row>
    <row r="28" spans="1:5" ht="17.25" x14ac:dyDescent="0.2">
      <c r="A28" s="54">
        <v>14</v>
      </c>
      <c r="B28" s="54" t="s">
        <v>31</v>
      </c>
      <c r="C28" s="6">
        <v>141</v>
      </c>
      <c r="D28" s="7" t="s">
        <v>195</v>
      </c>
      <c r="E28" t="str">
        <f t="shared" si="0"/>
        <v>141 Капітальні інвестиції в основні засоби</v>
      </c>
    </row>
    <row r="29" spans="1:5" ht="17.25" x14ac:dyDescent="0.2">
      <c r="A29" s="56"/>
      <c r="B29" s="56"/>
      <c r="C29" s="6">
        <v>142</v>
      </c>
      <c r="D29" s="7" t="s">
        <v>196</v>
      </c>
      <c r="E29" t="str">
        <f t="shared" si="0"/>
        <v>142 Капітальні інвестиції в інші необоротні матеріальні активи</v>
      </c>
    </row>
    <row r="30" spans="1:5" ht="17.25" x14ac:dyDescent="0.2">
      <c r="A30" s="55"/>
      <c r="B30" s="55"/>
      <c r="C30" s="6">
        <v>143</v>
      </c>
      <c r="D30" s="7" t="s">
        <v>197</v>
      </c>
      <c r="E30" t="str">
        <f t="shared" si="0"/>
        <v>143 Капітальні інвестиції в нематеріальні активи</v>
      </c>
    </row>
    <row r="31" spans="1:5" ht="17.25" x14ac:dyDescent="0.2">
      <c r="A31" s="54">
        <v>15</v>
      </c>
      <c r="B31" s="54" t="s">
        <v>32</v>
      </c>
      <c r="C31" s="6">
        <v>151</v>
      </c>
      <c r="D31" s="7" t="s">
        <v>33</v>
      </c>
      <c r="E31" t="str">
        <f t="shared" si="0"/>
        <v>151 Довгострокові фінансові інвестиції у капітал підприємств</v>
      </c>
    </row>
    <row r="32" spans="1:5" ht="17.25" x14ac:dyDescent="0.2">
      <c r="A32" s="55"/>
      <c r="B32" s="55"/>
      <c r="C32" s="6">
        <v>152</v>
      </c>
      <c r="D32" s="7" t="s">
        <v>34</v>
      </c>
      <c r="E32" t="str">
        <f t="shared" si="0"/>
        <v>152 Довгострокові фінансові інвестиції у цінні папери</v>
      </c>
    </row>
    <row r="33" spans="1:5" ht="17.25" x14ac:dyDescent="0.2">
      <c r="A33" s="57" t="s">
        <v>35</v>
      </c>
      <c r="B33" s="59"/>
      <c r="C33" s="59"/>
      <c r="D33" s="58"/>
      <c r="E33" t="str">
        <f t="shared" si="0"/>
        <v xml:space="preserve"> </v>
      </c>
    </row>
    <row r="34" spans="1:5" ht="17.25" x14ac:dyDescent="0.2">
      <c r="A34" s="54">
        <v>20</v>
      </c>
      <c r="B34" s="54" t="s">
        <v>36</v>
      </c>
      <c r="C34" s="6">
        <v>201</v>
      </c>
      <c r="D34" s="7" t="s">
        <v>199</v>
      </c>
      <c r="E34" t="str">
        <f t="shared" si="0"/>
        <v>201 Сировина і матеріали</v>
      </c>
    </row>
    <row r="35" spans="1:5" ht="17.25" x14ac:dyDescent="0.2">
      <c r="A35" s="56"/>
      <c r="B35" s="56"/>
      <c r="C35" s="6">
        <v>202</v>
      </c>
      <c r="D35" s="7" t="s">
        <v>200</v>
      </c>
      <c r="E35" t="str">
        <f t="shared" si="0"/>
        <v>202 Обладнання, конструкції і деталі до установки</v>
      </c>
    </row>
    <row r="36" spans="1:5" ht="17.25" x14ac:dyDescent="0.2">
      <c r="A36" s="56"/>
      <c r="B36" s="56"/>
      <c r="C36" s="6">
        <v>203</v>
      </c>
      <c r="D36" s="7" t="s">
        <v>201</v>
      </c>
      <c r="E36" t="str">
        <f t="shared" si="0"/>
        <v>203 Спецобладнання для науково-дослідних робіт</v>
      </c>
    </row>
    <row r="37" spans="1:5" ht="17.25" x14ac:dyDescent="0.2">
      <c r="A37" s="56"/>
      <c r="B37" s="56"/>
      <c r="C37" s="6">
        <v>204</v>
      </c>
      <c r="D37" s="7" t="s">
        <v>202</v>
      </c>
      <c r="E37" t="str">
        <f t="shared" si="0"/>
        <v>204 Будівельні матеріали</v>
      </c>
    </row>
    <row r="38" spans="1:5" ht="17.25" x14ac:dyDescent="0.2">
      <c r="A38" s="55"/>
      <c r="B38" s="55"/>
      <c r="C38" s="6">
        <v>205</v>
      </c>
      <c r="D38" s="7" t="s">
        <v>203</v>
      </c>
      <c r="E38" t="str">
        <f t="shared" si="0"/>
        <v>205 Інші виробничі запаси</v>
      </c>
    </row>
    <row r="39" spans="1:5" ht="17.25" x14ac:dyDescent="0.2">
      <c r="A39" s="54">
        <v>21</v>
      </c>
      <c r="B39" s="54" t="s">
        <v>37</v>
      </c>
      <c r="C39" s="6">
        <v>211</v>
      </c>
      <c r="D39" s="7" t="s">
        <v>204</v>
      </c>
      <c r="E39" t="str">
        <f t="shared" si="0"/>
        <v>211 Молодняк тварин на вирощуванні</v>
      </c>
    </row>
    <row r="40" spans="1:5" ht="17.25" x14ac:dyDescent="0.2">
      <c r="A40" s="56"/>
      <c r="B40" s="56"/>
      <c r="C40" s="6">
        <v>212</v>
      </c>
      <c r="D40" s="7" t="s">
        <v>205</v>
      </c>
      <c r="E40" t="str">
        <f t="shared" si="0"/>
        <v>212 Тварини на відгодівлі</v>
      </c>
    </row>
    <row r="41" spans="1:5" ht="17.25" x14ac:dyDescent="0.2">
      <c r="A41" s="56"/>
      <c r="B41" s="56"/>
      <c r="C41" s="6">
        <v>213</v>
      </c>
      <c r="D41" s="7" t="s">
        <v>206</v>
      </c>
      <c r="E41" t="str">
        <f t="shared" si="0"/>
        <v>213 Птиця</v>
      </c>
    </row>
    <row r="42" spans="1:5" ht="17.25" x14ac:dyDescent="0.2">
      <c r="A42" s="56"/>
      <c r="B42" s="56"/>
      <c r="C42" s="6">
        <v>214</v>
      </c>
      <c r="D42" s="7" t="s">
        <v>207</v>
      </c>
      <c r="E42" t="str">
        <f t="shared" si="0"/>
        <v>214 Звірі</v>
      </c>
    </row>
    <row r="43" spans="1:5" ht="17.25" x14ac:dyDescent="0.2">
      <c r="A43" s="56"/>
      <c r="B43" s="56"/>
      <c r="C43" s="6">
        <v>215</v>
      </c>
      <c r="D43" s="7" t="s">
        <v>208</v>
      </c>
      <c r="E43" t="str">
        <f t="shared" si="0"/>
        <v>215 Кролі</v>
      </c>
    </row>
    <row r="44" spans="1:5" ht="17.25" x14ac:dyDescent="0.2">
      <c r="A44" s="56"/>
      <c r="B44" s="56"/>
      <c r="C44" s="6">
        <v>216</v>
      </c>
      <c r="D44" s="7" t="s">
        <v>209</v>
      </c>
      <c r="E44" t="str">
        <f t="shared" si="0"/>
        <v>216 Сім'ї бджіл</v>
      </c>
    </row>
    <row r="45" spans="1:5" ht="17.25" x14ac:dyDescent="0.2">
      <c r="A45" s="56"/>
      <c r="B45" s="56"/>
      <c r="C45" s="6">
        <v>217</v>
      </c>
      <c r="D45" s="7" t="s">
        <v>210</v>
      </c>
      <c r="E45" t="str">
        <f t="shared" si="0"/>
        <v>217 Доросла худоба, вибракувана з основного стада</v>
      </c>
    </row>
    <row r="46" spans="1:5" ht="17.25" x14ac:dyDescent="0.2">
      <c r="A46" s="55"/>
      <c r="B46" s="55"/>
      <c r="C46" s="6">
        <v>218</v>
      </c>
      <c r="D46" s="7" t="s">
        <v>211</v>
      </c>
      <c r="E46" t="str">
        <f t="shared" si="0"/>
        <v>218 Худоба, прийнята від населення для реалізації</v>
      </c>
    </row>
    <row r="47" spans="1:5" ht="17.25" x14ac:dyDescent="0.2">
      <c r="A47" s="54">
        <v>22</v>
      </c>
      <c r="B47" s="54" t="s">
        <v>38</v>
      </c>
      <c r="C47" s="6">
        <v>1812</v>
      </c>
      <c r="D47" s="7" t="s">
        <v>38</v>
      </c>
      <c r="E47" t="str">
        <f t="shared" si="0"/>
        <v>1812 Малоцінні та швидкозношувані предмети</v>
      </c>
    </row>
    <row r="48" spans="1:5" ht="34.5" x14ac:dyDescent="0.2">
      <c r="A48" s="55"/>
      <c r="B48" s="55"/>
      <c r="C48" s="6">
        <v>222</v>
      </c>
      <c r="D48" s="7" t="s">
        <v>39</v>
      </c>
      <c r="E48" t="str">
        <f t="shared" si="0"/>
        <v>222 Малоцінні та швидкозношувані предмети спеціального призначення</v>
      </c>
    </row>
    <row r="49" spans="1:5" ht="17.25" x14ac:dyDescent="0.2">
      <c r="A49" s="54">
        <v>23</v>
      </c>
      <c r="B49" s="54" t="s">
        <v>40</v>
      </c>
      <c r="C49" s="6">
        <v>231</v>
      </c>
      <c r="D49" s="7" t="s">
        <v>212</v>
      </c>
      <c r="E49" t="str">
        <f t="shared" si="0"/>
        <v>231 Матеріали для навчальних, наукових та інших цілей</v>
      </c>
    </row>
    <row r="50" spans="1:5" ht="17.25" x14ac:dyDescent="0.2">
      <c r="A50" s="56"/>
      <c r="B50" s="56"/>
      <c r="C50" s="6">
        <v>232</v>
      </c>
      <c r="D50" s="7" t="s">
        <v>213</v>
      </c>
      <c r="E50" t="str">
        <f t="shared" si="0"/>
        <v>232 Продукти харчування</v>
      </c>
    </row>
    <row r="51" spans="1:5" ht="17.25" x14ac:dyDescent="0.2">
      <c r="A51" s="56"/>
      <c r="B51" s="56"/>
      <c r="C51" s="6">
        <v>233</v>
      </c>
      <c r="D51" s="7" t="s">
        <v>214</v>
      </c>
      <c r="E51" t="str">
        <f t="shared" si="0"/>
        <v>233 Медикаменти і перев'язувальні засоби</v>
      </c>
    </row>
    <row r="52" spans="1:5" ht="17.25" x14ac:dyDescent="0.2">
      <c r="A52" s="56"/>
      <c r="B52" s="56"/>
      <c r="C52" s="6">
        <v>234</v>
      </c>
      <c r="D52" s="7" t="s">
        <v>215</v>
      </c>
      <c r="E52" t="str">
        <f t="shared" si="0"/>
        <v>234 Господарські матеріали і канцелярське приладдя</v>
      </c>
    </row>
    <row r="53" spans="1:5" ht="17.25" x14ac:dyDescent="0.2">
      <c r="A53" s="56"/>
      <c r="B53" s="56"/>
      <c r="C53" s="6">
        <v>235</v>
      </c>
      <c r="D53" s="7" t="s">
        <v>216</v>
      </c>
      <c r="E53" t="str">
        <f t="shared" si="0"/>
        <v>235 Паливо, горючі і мастильні матеріали</v>
      </c>
    </row>
    <row r="54" spans="1:5" ht="17.25" x14ac:dyDescent="0.2">
      <c r="A54" s="56"/>
      <c r="B54" s="56"/>
      <c r="C54" s="6">
        <v>236</v>
      </c>
      <c r="D54" s="7" t="s">
        <v>217</v>
      </c>
      <c r="E54" t="str">
        <f t="shared" si="0"/>
        <v>236 Тара</v>
      </c>
    </row>
    <row r="55" spans="1:5" ht="17.25" x14ac:dyDescent="0.2">
      <c r="A55" s="56"/>
      <c r="B55" s="56"/>
      <c r="C55" s="6">
        <v>237</v>
      </c>
      <c r="D55" s="7" t="s">
        <v>218</v>
      </c>
      <c r="E55" t="str">
        <f t="shared" si="0"/>
        <v>237 Матеріали в дорозі</v>
      </c>
    </row>
    <row r="56" spans="1:5" ht="17.25" x14ac:dyDescent="0.2">
      <c r="A56" s="56"/>
      <c r="B56" s="56"/>
      <c r="C56" s="6">
        <v>238</v>
      </c>
      <c r="D56" s="7" t="s">
        <v>219</v>
      </c>
      <c r="E56" t="str">
        <f t="shared" si="0"/>
        <v>238 Запасні частини до транспортних засобів, машин і обладнання</v>
      </c>
    </row>
    <row r="57" spans="1:5" ht="17.25" x14ac:dyDescent="0.2">
      <c r="A57" s="55"/>
      <c r="B57" s="55"/>
      <c r="C57" s="6">
        <v>239</v>
      </c>
      <c r="D57" s="7" t="s">
        <v>220</v>
      </c>
      <c r="E57" t="str">
        <f t="shared" si="0"/>
        <v>239 Інші матеріали</v>
      </c>
    </row>
    <row r="58" spans="1:5" ht="17.25" x14ac:dyDescent="0.2">
      <c r="A58" s="6">
        <v>24</v>
      </c>
      <c r="B58" s="6" t="s">
        <v>41</v>
      </c>
      <c r="C58" s="6">
        <v>241</v>
      </c>
      <c r="D58" s="7" t="s">
        <v>221</v>
      </c>
      <c r="E58" t="str">
        <f t="shared" si="0"/>
        <v>241 Вироби виробничих (навчальних) майстерень</v>
      </c>
    </row>
    <row r="59" spans="1:5" ht="51.75" x14ac:dyDescent="0.2">
      <c r="A59" s="6">
        <v>25</v>
      </c>
      <c r="B59" s="6" t="s">
        <v>42</v>
      </c>
      <c r="C59" s="6">
        <v>251</v>
      </c>
      <c r="D59" s="7" t="s">
        <v>222</v>
      </c>
      <c r="E59" t="str">
        <f t="shared" si="0"/>
        <v>251 Продукція підсобних (навчальних) сільських господарств</v>
      </c>
    </row>
    <row r="60" spans="1:5" ht="17.25" x14ac:dyDescent="0.2">
      <c r="A60" s="54">
        <v>26</v>
      </c>
      <c r="B60" s="54" t="s">
        <v>43</v>
      </c>
      <c r="C60" s="6">
        <v>261</v>
      </c>
      <c r="D60" s="7" t="s">
        <v>43</v>
      </c>
      <c r="E60" t="str">
        <f t="shared" si="0"/>
        <v>261 Запаси для розподілу, передачі, продажу</v>
      </c>
    </row>
    <row r="61" spans="1:5" ht="17.25" x14ac:dyDescent="0.2">
      <c r="A61" s="55"/>
      <c r="B61" s="55"/>
      <c r="C61" s="6">
        <v>262</v>
      </c>
      <c r="D61" s="7" t="s">
        <v>44</v>
      </c>
      <c r="E61" t="str">
        <f t="shared" si="0"/>
        <v>262 Державні матеріальні резерви та запаси</v>
      </c>
    </row>
    <row r="62" spans="1:5" ht="17.25" x14ac:dyDescent="0.2">
      <c r="A62" s="57" t="s">
        <v>223</v>
      </c>
      <c r="B62" s="59"/>
      <c r="C62" s="59"/>
      <c r="D62" s="58"/>
      <c r="E62" t="str">
        <f t="shared" si="0"/>
        <v xml:space="preserve"> </v>
      </c>
    </row>
    <row r="63" spans="1:5" ht="17.25" x14ac:dyDescent="0.2">
      <c r="A63" s="54">
        <v>30</v>
      </c>
      <c r="B63" s="54" t="s">
        <v>45</v>
      </c>
      <c r="C63" s="6">
        <v>301</v>
      </c>
      <c r="D63" s="7" t="s">
        <v>224</v>
      </c>
      <c r="E63" t="str">
        <f t="shared" si="0"/>
        <v>301 Каса в національній валюті</v>
      </c>
    </row>
    <row r="64" spans="1:5" ht="17.25" x14ac:dyDescent="0.2">
      <c r="A64" s="55"/>
      <c r="B64" s="55"/>
      <c r="C64" s="6">
        <v>302</v>
      </c>
      <c r="D64" s="7" t="s">
        <v>225</v>
      </c>
      <c r="E64" t="str">
        <f t="shared" si="0"/>
        <v>302 Каса в іноземній валюті</v>
      </c>
    </row>
    <row r="65" spans="1:5" ht="17.25" x14ac:dyDescent="0.2">
      <c r="A65" s="54">
        <v>31</v>
      </c>
      <c r="B65" s="60" t="s">
        <v>46</v>
      </c>
      <c r="C65" s="6">
        <v>311</v>
      </c>
      <c r="D65" s="7" t="s">
        <v>226</v>
      </c>
      <c r="E65" t="str">
        <f t="shared" si="0"/>
        <v>311 Поточні рахунки на видатки установи</v>
      </c>
    </row>
    <row r="66" spans="1:5" ht="17.25" x14ac:dyDescent="0.2">
      <c r="A66" s="56"/>
      <c r="B66" s="61"/>
      <c r="C66" s="6">
        <v>312</v>
      </c>
      <c r="D66" s="7" t="s">
        <v>227</v>
      </c>
      <c r="E66" t="str">
        <f t="shared" si="0"/>
        <v>312 Поточні рахунки для переведення підвідомчим установам</v>
      </c>
    </row>
    <row r="67" spans="1:5" ht="17.25" x14ac:dyDescent="0.2">
      <c r="A67" s="56"/>
      <c r="B67" s="61"/>
      <c r="C67" s="6">
        <v>313</v>
      </c>
      <c r="D67" s="7" t="s">
        <v>228</v>
      </c>
      <c r="E67" t="str">
        <f t="shared" si="0"/>
        <v>313 Поточні рахунки для обліку коштів, отриманих як плата за послуги</v>
      </c>
    </row>
    <row r="68" spans="1:5" ht="34.5" x14ac:dyDescent="0.2">
      <c r="A68" s="56"/>
      <c r="B68" s="61"/>
      <c r="C68" s="6">
        <v>314</v>
      </c>
      <c r="D68" s="7" t="s">
        <v>229</v>
      </c>
      <c r="E68" t="str">
        <f t="shared" si="0"/>
        <v>314 Поточні рахунки для обліку коштів, отриманих за іншими джерелами власних надходжень</v>
      </c>
    </row>
    <row r="69" spans="1:5" ht="17.25" x14ac:dyDescent="0.2">
      <c r="A69" s="56"/>
      <c r="B69" s="61"/>
      <c r="C69" s="6">
        <v>315</v>
      </c>
      <c r="D69" s="7" t="s">
        <v>230</v>
      </c>
      <c r="E69" t="str">
        <f t="shared" si="0"/>
        <v>315 Поточні рахунки для обліку депозитних сум</v>
      </c>
    </row>
    <row r="70" spans="1:5" ht="17.25" x14ac:dyDescent="0.2">
      <c r="A70" s="56"/>
      <c r="B70" s="61"/>
      <c r="C70" s="6">
        <v>316</v>
      </c>
      <c r="D70" s="7" t="s">
        <v>231</v>
      </c>
      <c r="E70" t="str">
        <f t="shared" ref="E70:E133" si="1">CONCATENATE(C70," ",D70)</f>
        <v>316 Поточні рахунки для обліку інших надходжень спеціального фонду</v>
      </c>
    </row>
    <row r="71" spans="1:5" ht="17.25" x14ac:dyDescent="0.2">
      <c r="A71" s="56"/>
      <c r="B71" s="61"/>
      <c r="C71" s="6">
        <v>318</v>
      </c>
      <c r="D71" s="7" t="s">
        <v>232</v>
      </c>
      <c r="E71" t="str">
        <f t="shared" si="1"/>
        <v>318 Поточні рахунки в іноземній валюті</v>
      </c>
    </row>
    <row r="72" spans="1:5" ht="17.25" x14ac:dyDescent="0.2">
      <c r="A72" s="55"/>
      <c r="B72" s="62"/>
      <c r="C72" s="6">
        <v>319</v>
      </c>
      <c r="D72" s="7" t="s">
        <v>233</v>
      </c>
      <c r="E72" t="str">
        <f t="shared" si="1"/>
        <v>319 Інші поточні рахунки</v>
      </c>
    </row>
    <row r="73" spans="1:5" ht="17.25" x14ac:dyDescent="0.2">
      <c r="A73" s="54">
        <v>32</v>
      </c>
      <c r="B73" s="60" t="s">
        <v>47</v>
      </c>
      <c r="C73" s="6">
        <v>321</v>
      </c>
      <c r="D73" s="7" t="s">
        <v>234</v>
      </c>
      <c r="E73" t="str">
        <f t="shared" si="1"/>
        <v>321 Реєстраційні рахунки</v>
      </c>
    </row>
    <row r="74" spans="1:5" ht="17.25" x14ac:dyDescent="0.2">
      <c r="A74" s="56"/>
      <c r="B74" s="61"/>
      <c r="C74" s="6">
        <v>322</v>
      </c>
      <c r="D74" s="7" t="s">
        <v>235</v>
      </c>
      <c r="E74" t="str">
        <f t="shared" si="1"/>
        <v>322 Особові рахунки</v>
      </c>
    </row>
    <row r="75" spans="1:5" ht="34.5" x14ac:dyDescent="0.2">
      <c r="A75" s="56"/>
      <c r="B75" s="61"/>
      <c r="C75" s="6">
        <v>323</v>
      </c>
      <c r="D75" s="7" t="s">
        <v>236</v>
      </c>
      <c r="E75" t="str">
        <f t="shared" si="1"/>
        <v>323 Спеціальні реєстраційні рахунки для обліку коштів, отриманих як плата за послуги</v>
      </c>
    </row>
    <row r="76" spans="1:5" ht="34.5" x14ac:dyDescent="0.2">
      <c r="A76" s="56"/>
      <c r="B76" s="61"/>
      <c r="C76" s="6">
        <v>324</v>
      </c>
      <c r="D76" s="7" t="s">
        <v>237</v>
      </c>
      <c r="E76" t="str">
        <f t="shared" si="1"/>
        <v>324 Спеціальні реєстраційні рахунки для обліку коштів, отриманих за іншими джерелами власних надходжень</v>
      </c>
    </row>
    <row r="77" spans="1:5" ht="17.25" x14ac:dyDescent="0.2">
      <c r="A77" s="56"/>
      <c r="B77" s="61"/>
      <c r="C77" s="6">
        <v>325</v>
      </c>
      <c r="D77" s="7" t="s">
        <v>238</v>
      </c>
      <c r="E77" t="str">
        <f t="shared" si="1"/>
        <v>325 Спеціальні реєстраційні рахунки для обліку депозитних сум</v>
      </c>
    </row>
    <row r="78" spans="1:5" ht="34.5" x14ac:dyDescent="0.2">
      <c r="A78" s="56"/>
      <c r="B78" s="61"/>
      <c r="C78" s="6">
        <v>326</v>
      </c>
      <c r="D78" s="7" t="s">
        <v>239</v>
      </c>
      <c r="E78" t="str">
        <f t="shared" si="1"/>
        <v>326 Спеціальні реєстраційні рахунки для обліку інших надходжень спеціального фонду</v>
      </c>
    </row>
    <row r="79" spans="1:5" ht="34.5" x14ac:dyDescent="0.2">
      <c r="A79" s="56"/>
      <c r="B79" s="61"/>
      <c r="C79" s="6">
        <v>327</v>
      </c>
      <c r="D79" s="7" t="s">
        <v>240</v>
      </c>
      <c r="E79" t="str">
        <f t="shared" si="1"/>
        <v>327 Рахунки для обліку коштів, які підлягають розподілу за видами загальнообов'язкового державного соціального страхування</v>
      </c>
    </row>
    <row r="80" spans="1:5" ht="17.25" x14ac:dyDescent="0.2">
      <c r="A80" s="55"/>
      <c r="B80" s="62"/>
      <c r="C80" s="6">
        <v>328</v>
      </c>
      <c r="D80" s="7" t="s">
        <v>48</v>
      </c>
      <c r="E80" t="str">
        <f t="shared" si="1"/>
        <v xml:space="preserve">328 Інші рахунки в казначействі </v>
      </c>
    </row>
    <row r="81" spans="1:5" ht="17.25" x14ac:dyDescent="0.2">
      <c r="A81" s="54">
        <v>33</v>
      </c>
      <c r="B81" s="54" t="s">
        <v>49</v>
      </c>
      <c r="C81" s="6">
        <v>331</v>
      </c>
      <c r="D81" s="7" t="s">
        <v>50</v>
      </c>
      <c r="E81" t="str">
        <f t="shared" si="1"/>
        <v xml:space="preserve">331 Грошові документи в національній валюті </v>
      </c>
    </row>
    <row r="82" spans="1:5" ht="17.25" x14ac:dyDescent="0.2">
      <c r="A82" s="56"/>
      <c r="B82" s="56"/>
      <c r="C82" s="6">
        <v>332</v>
      </c>
      <c r="D82" s="7" t="s">
        <v>51</v>
      </c>
      <c r="E82" t="str">
        <f t="shared" si="1"/>
        <v xml:space="preserve">332 Грошові документи в іноземній валюті </v>
      </c>
    </row>
    <row r="83" spans="1:5" ht="17.25" x14ac:dyDescent="0.2">
      <c r="A83" s="56"/>
      <c r="B83" s="56"/>
      <c r="C83" s="6">
        <v>333</v>
      </c>
      <c r="D83" s="7" t="s">
        <v>52</v>
      </c>
      <c r="E83" t="str">
        <f t="shared" si="1"/>
        <v xml:space="preserve">333 Грошові кошти в дорозі в національній валюті </v>
      </c>
    </row>
    <row r="84" spans="1:5" ht="17.25" x14ac:dyDescent="0.2">
      <c r="A84" s="55"/>
      <c r="B84" s="55"/>
      <c r="C84" s="6">
        <v>334</v>
      </c>
      <c r="D84" s="7" t="s">
        <v>53</v>
      </c>
      <c r="E84" t="str">
        <f t="shared" si="1"/>
        <v xml:space="preserve">334 Грошові кошти в дорозі в іноземній валюті </v>
      </c>
    </row>
    <row r="85" spans="1:5" ht="17.25" x14ac:dyDescent="0.2">
      <c r="A85" s="54">
        <v>34</v>
      </c>
      <c r="B85" s="54" t="s">
        <v>54</v>
      </c>
      <c r="C85" s="6">
        <v>341</v>
      </c>
      <c r="D85" s="7" t="s">
        <v>55</v>
      </c>
      <c r="E85" t="str">
        <f t="shared" si="1"/>
        <v xml:space="preserve">341 Векселі, одержані в національній валюті </v>
      </c>
    </row>
    <row r="86" spans="1:5" ht="17.25" x14ac:dyDescent="0.2">
      <c r="A86" s="55"/>
      <c r="B86" s="55"/>
      <c r="C86" s="6">
        <v>342</v>
      </c>
      <c r="D86" s="7" t="s">
        <v>56</v>
      </c>
      <c r="E86" t="str">
        <f t="shared" si="1"/>
        <v xml:space="preserve">342 Векселі, одержані в іноземній валюті </v>
      </c>
    </row>
    <row r="87" spans="1:5" ht="51.75" x14ac:dyDescent="0.2">
      <c r="A87" s="6">
        <v>35</v>
      </c>
      <c r="B87" s="6" t="s">
        <v>57</v>
      </c>
      <c r="C87" s="6">
        <v>351</v>
      </c>
      <c r="D87" s="7" t="s">
        <v>58</v>
      </c>
      <c r="E87" t="str">
        <f t="shared" si="1"/>
        <v xml:space="preserve">351 Розрахунки із замовниками з авансів на науково-дослідні роботи </v>
      </c>
    </row>
    <row r="88" spans="1:5" ht="17.25" x14ac:dyDescent="0.2">
      <c r="A88" s="54">
        <v>36</v>
      </c>
      <c r="B88" s="54" t="s">
        <v>59</v>
      </c>
      <c r="C88" s="6">
        <v>361</v>
      </c>
      <c r="D88" s="7" t="s">
        <v>60</v>
      </c>
      <c r="E88" t="str">
        <f t="shared" si="1"/>
        <v xml:space="preserve">361 Розрахунки в порядку планових платежів </v>
      </c>
    </row>
    <row r="89" spans="1:5" ht="17.25" x14ac:dyDescent="0.2">
      <c r="A89" s="56"/>
      <c r="B89" s="56"/>
      <c r="C89" s="6">
        <v>362</v>
      </c>
      <c r="D89" s="7" t="s">
        <v>61</v>
      </c>
      <c r="E89" t="str">
        <f t="shared" si="1"/>
        <v xml:space="preserve">362 Розрахунки з підзвітними особами </v>
      </c>
    </row>
    <row r="90" spans="1:5" ht="17.25" x14ac:dyDescent="0.2">
      <c r="A90" s="56"/>
      <c r="B90" s="56"/>
      <c r="C90" s="6">
        <v>363</v>
      </c>
      <c r="D90" s="7" t="s">
        <v>62</v>
      </c>
      <c r="E90" t="str">
        <f t="shared" si="1"/>
        <v xml:space="preserve">363 Розрахунки з відшкодування завданих збитків </v>
      </c>
    </row>
    <row r="91" spans="1:5" ht="17.25" x14ac:dyDescent="0.2">
      <c r="A91" s="56"/>
      <c r="B91" s="56"/>
      <c r="C91" s="6">
        <v>364</v>
      </c>
      <c r="D91" s="7" t="s">
        <v>63</v>
      </c>
      <c r="E91" t="str">
        <f t="shared" si="1"/>
        <v xml:space="preserve">364 Розрахунки з іншими дебіторами </v>
      </c>
    </row>
    <row r="92" spans="1:5" ht="17.25" x14ac:dyDescent="0.2">
      <c r="A92" s="56"/>
      <c r="B92" s="56"/>
      <c r="C92" s="6">
        <v>365</v>
      </c>
      <c r="D92" s="7" t="s">
        <v>64</v>
      </c>
      <c r="E92" t="str">
        <f t="shared" si="1"/>
        <v>365 Розрахунки з державними цільовими фондами</v>
      </c>
    </row>
    <row r="93" spans="1:5" ht="17.25" x14ac:dyDescent="0.2">
      <c r="A93" s="55"/>
      <c r="B93" s="55"/>
      <c r="C93" s="6">
        <v>366</v>
      </c>
      <c r="D93" s="7" t="s">
        <v>65</v>
      </c>
      <c r="E93" t="str">
        <f t="shared" si="1"/>
        <v>366 Розрахунки зі спільної діяльності</v>
      </c>
    </row>
    <row r="94" spans="1:5" ht="34.5" x14ac:dyDescent="0.2">
      <c r="A94" s="6">
        <v>37</v>
      </c>
      <c r="B94" s="6" t="s">
        <v>66</v>
      </c>
      <c r="C94" s="6">
        <v>371</v>
      </c>
      <c r="D94" s="7" t="s">
        <v>67</v>
      </c>
      <c r="E94" t="str">
        <f t="shared" si="1"/>
        <v>371 Поточні фінансові інвестиції у цінні папери</v>
      </c>
    </row>
    <row r="95" spans="1:5" ht="17.25" x14ac:dyDescent="0.2">
      <c r="A95" s="57" t="s">
        <v>68</v>
      </c>
      <c r="B95" s="59"/>
      <c r="C95" s="59"/>
      <c r="D95" s="58"/>
      <c r="E95" t="str">
        <f t="shared" si="1"/>
        <v xml:space="preserve"> </v>
      </c>
    </row>
    <row r="96" spans="1:5" ht="17.25" x14ac:dyDescent="0.2">
      <c r="A96" s="54">
        <v>40</v>
      </c>
      <c r="B96" s="54" t="s">
        <v>69</v>
      </c>
      <c r="C96" s="6">
        <v>401</v>
      </c>
      <c r="D96" s="7" t="s">
        <v>70</v>
      </c>
      <c r="E96" t="str">
        <f t="shared" si="1"/>
        <v xml:space="preserve">401 Фонд у необоротних активах за їх видами </v>
      </c>
    </row>
    <row r="97" spans="1:5" ht="17.25" x14ac:dyDescent="0.2">
      <c r="A97" s="55"/>
      <c r="B97" s="55"/>
      <c r="C97" s="6">
        <v>402</v>
      </c>
      <c r="D97" s="7" t="s">
        <v>71</v>
      </c>
      <c r="E97" t="str">
        <f t="shared" si="1"/>
        <v xml:space="preserve">402 Фонд у незавершеному капітальному будівництві </v>
      </c>
    </row>
    <row r="98" spans="1:5" ht="69" x14ac:dyDescent="0.2">
      <c r="A98" s="6">
        <v>41</v>
      </c>
      <c r="B98" s="6" t="s">
        <v>72</v>
      </c>
      <c r="C98" s="6">
        <v>411</v>
      </c>
      <c r="D98" s="7" t="s">
        <v>73</v>
      </c>
      <c r="E98" t="str">
        <f t="shared" si="1"/>
        <v xml:space="preserve">411 Фонд у малоцінних та швидкозношуваних предметах за їх видами </v>
      </c>
    </row>
    <row r="99" spans="1:5" ht="17.25" x14ac:dyDescent="0.2">
      <c r="A99" s="54">
        <v>42</v>
      </c>
      <c r="B99" s="54" t="s">
        <v>74</v>
      </c>
      <c r="C99" s="6">
        <v>421</v>
      </c>
      <c r="D99" s="7" t="s">
        <v>75</v>
      </c>
      <c r="E99" t="str">
        <f t="shared" si="1"/>
        <v>421 Фонд у капіталі підприємств</v>
      </c>
    </row>
    <row r="100" spans="1:5" ht="17.25" x14ac:dyDescent="0.2">
      <c r="A100" s="55"/>
      <c r="B100" s="55"/>
      <c r="C100" s="6">
        <v>422</v>
      </c>
      <c r="D100" s="7" t="s">
        <v>76</v>
      </c>
      <c r="E100" t="str">
        <f t="shared" si="1"/>
        <v>422 Фонд у фінансових інвестиціях у цінні папери</v>
      </c>
    </row>
    <row r="101" spans="1:5" ht="17.25" x14ac:dyDescent="0.2">
      <c r="A101" s="54">
        <v>43</v>
      </c>
      <c r="B101" s="54" t="s">
        <v>77</v>
      </c>
      <c r="C101" s="6">
        <v>431</v>
      </c>
      <c r="D101" s="7" t="s">
        <v>78</v>
      </c>
      <c r="E101" t="str">
        <f t="shared" si="1"/>
        <v xml:space="preserve">431 Результат виконання кошторису за загальним фондом </v>
      </c>
    </row>
    <row r="102" spans="1:5" ht="17.25" x14ac:dyDescent="0.2">
      <c r="A102" s="55"/>
      <c r="B102" s="55"/>
      <c r="C102" s="6">
        <v>432</v>
      </c>
      <c r="D102" s="7" t="s">
        <v>79</v>
      </c>
      <c r="E102" t="str">
        <f t="shared" si="1"/>
        <v xml:space="preserve">432 Результат виконання кошторису за спеціальним фондом </v>
      </c>
    </row>
    <row r="103" spans="1:5" ht="17.25" x14ac:dyDescent="0.2">
      <c r="A103" s="54">
        <v>44</v>
      </c>
      <c r="B103" s="54" t="s">
        <v>80</v>
      </c>
      <c r="C103" s="6">
        <v>441</v>
      </c>
      <c r="D103" s="7" t="s">
        <v>81</v>
      </c>
      <c r="E103" t="str">
        <f t="shared" si="1"/>
        <v xml:space="preserve">441 Дооцінка (уцінка) необоротних активів </v>
      </c>
    </row>
    <row r="104" spans="1:5" ht="17.25" x14ac:dyDescent="0.2">
      <c r="A104" s="55"/>
      <c r="B104" s="55"/>
      <c r="C104" s="6">
        <v>442</v>
      </c>
      <c r="D104" s="7" t="s">
        <v>82</v>
      </c>
      <c r="E104" t="str">
        <f t="shared" si="1"/>
        <v xml:space="preserve">442 Інший капітал у дооцінках </v>
      </c>
    </row>
    <row r="105" spans="1:5" ht="17.25" x14ac:dyDescent="0.2">
      <c r="A105" s="57" t="s">
        <v>83</v>
      </c>
      <c r="B105" s="59"/>
      <c r="C105" s="59"/>
      <c r="D105" s="58"/>
      <c r="E105" t="str">
        <f t="shared" si="1"/>
        <v xml:space="preserve"> </v>
      </c>
    </row>
    <row r="106" spans="1:5" ht="17.25" x14ac:dyDescent="0.2">
      <c r="A106" s="54">
        <v>50</v>
      </c>
      <c r="B106" s="54" t="s">
        <v>84</v>
      </c>
      <c r="C106" s="6">
        <v>501</v>
      </c>
      <c r="D106" s="7" t="s">
        <v>85</v>
      </c>
      <c r="E106" t="str">
        <f t="shared" si="1"/>
        <v xml:space="preserve">501 Довгострокові кредити банків </v>
      </c>
    </row>
    <row r="107" spans="1:5" ht="17.25" x14ac:dyDescent="0.2">
      <c r="A107" s="56"/>
      <c r="B107" s="56"/>
      <c r="C107" s="6">
        <v>502</v>
      </c>
      <c r="D107" s="7" t="s">
        <v>86</v>
      </c>
      <c r="E107" t="str">
        <f t="shared" si="1"/>
        <v xml:space="preserve">502 Відстрочені довгострокові кредити банків </v>
      </c>
    </row>
    <row r="108" spans="1:5" ht="17.25" x14ac:dyDescent="0.2">
      <c r="A108" s="55"/>
      <c r="B108" s="55"/>
      <c r="C108" s="6">
        <v>503</v>
      </c>
      <c r="D108" s="7" t="s">
        <v>87</v>
      </c>
      <c r="E108" t="str">
        <f t="shared" si="1"/>
        <v xml:space="preserve">503 Інші довгострокові позики </v>
      </c>
    </row>
    <row r="109" spans="1:5" ht="34.5" x14ac:dyDescent="0.2">
      <c r="A109" s="6">
        <v>51</v>
      </c>
      <c r="B109" s="6" t="s">
        <v>88</v>
      </c>
      <c r="C109" s="6">
        <v>511</v>
      </c>
      <c r="D109" s="7" t="s">
        <v>89</v>
      </c>
      <c r="E109" t="str">
        <f t="shared" si="1"/>
        <v xml:space="preserve">511 Видані довгострокові векселі </v>
      </c>
    </row>
    <row r="110" spans="1:5" ht="51.75" x14ac:dyDescent="0.2">
      <c r="A110" s="6">
        <v>52</v>
      </c>
      <c r="B110" s="6" t="s">
        <v>90</v>
      </c>
      <c r="C110" s="6">
        <v>521</v>
      </c>
      <c r="D110" s="7" t="s">
        <v>90</v>
      </c>
      <c r="E110" t="str">
        <f t="shared" si="1"/>
        <v xml:space="preserve">521 Інші довгострокові фінансові зобов'язання </v>
      </c>
    </row>
    <row r="111" spans="1:5" ht="17.25" x14ac:dyDescent="0.2">
      <c r="A111" s="57" t="s">
        <v>91</v>
      </c>
      <c r="B111" s="59"/>
      <c r="C111" s="59"/>
      <c r="D111" s="58"/>
      <c r="E111" t="str">
        <f t="shared" si="1"/>
        <v xml:space="preserve"> </v>
      </c>
    </row>
    <row r="112" spans="1:5" ht="17.25" x14ac:dyDescent="0.2">
      <c r="A112" s="54">
        <v>60</v>
      </c>
      <c r="B112" s="54" t="s">
        <v>92</v>
      </c>
      <c r="C112" s="6">
        <v>601</v>
      </c>
      <c r="D112" s="7" t="s">
        <v>93</v>
      </c>
      <c r="E112" t="str">
        <f t="shared" si="1"/>
        <v xml:space="preserve">601 Короткострокові кредити банків </v>
      </c>
    </row>
    <row r="113" spans="1:5" ht="17.25" x14ac:dyDescent="0.2">
      <c r="A113" s="56"/>
      <c r="B113" s="56"/>
      <c r="C113" s="6">
        <v>602</v>
      </c>
      <c r="D113" s="7" t="s">
        <v>94</v>
      </c>
      <c r="E113" t="str">
        <f t="shared" si="1"/>
        <v xml:space="preserve">602 Відстрочені короткострокові кредити банків </v>
      </c>
    </row>
    <row r="114" spans="1:5" ht="17.25" x14ac:dyDescent="0.2">
      <c r="A114" s="56"/>
      <c r="B114" s="56"/>
      <c r="C114" s="6">
        <v>603</v>
      </c>
      <c r="D114" s="7" t="s">
        <v>95</v>
      </c>
      <c r="E114" t="str">
        <f t="shared" si="1"/>
        <v xml:space="preserve">603 Інші короткострокові позики </v>
      </c>
    </row>
    <row r="115" spans="1:5" ht="17.25" x14ac:dyDescent="0.2">
      <c r="A115" s="55"/>
      <c r="B115" s="55"/>
      <c r="C115" s="6">
        <v>604</v>
      </c>
      <c r="D115" s="7" t="s">
        <v>96</v>
      </c>
      <c r="E115" t="str">
        <f t="shared" si="1"/>
        <v xml:space="preserve">604 Прострочені позики </v>
      </c>
    </row>
    <row r="116" spans="1:5" ht="17.25" x14ac:dyDescent="0.2">
      <c r="A116" s="54">
        <v>61</v>
      </c>
      <c r="B116" s="54" t="s">
        <v>97</v>
      </c>
      <c r="C116" s="6">
        <v>611</v>
      </c>
      <c r="D116" s="7" t="s">
        <v>98</v>
      </c>
      <c r="E116" t="str">
        <f t="shared" si="1"/>
        <v xml:space="preserve">611 Поточна заборгованість за довгостроковими позиками </v>
      </c>
    </row>
    <row r="117" spans="1:5" ht="17.25" x14ac:dyDescent="0.2">
      <c r="A117" s="56"/>
      <c r="B117" s="56"/>
      <c r="C117" s="6">
        <v>612</v>
      </c>
      <c r="D117" s="7" t="s">
        <v>99</v>
      </c>
      <c r="E117" t="str">
        <f t="shared" si="1"/>
        <v xml:space="preserve">612 Поточна заборгованість за довгостроковими векселями </v>
      </c>
    </row>
    <row r="118" spans="1:5" ht="34.5" x14ac:dyDescent="0.2">
      <c r="A118" s="55"/>
      <c r="B118" s="55"/>
      <c r="C118" s="6">
        <v>613</v>
      </c>
      <c r="D118" s="7" t="s">
        <v>100</v>
      </c>
      <c r="E118" t="str">
        <f t="shared" si="1"/>
        <v xml:space="preserve">613 Поточна заборгованість за іншими довгостроковими зобов'язаннями </v>
      </c>
    </row>
    <row r="119" spans="1:5" ht="34.5" x14ac:dyDescent="0.2">
      <c r="A119" s="6">
        <v>62</v>
      </c>
      <c r="B119" s="6" t="s">
        <v>101</v>
      </c>
      <c r="C119" s="6">
        <v>621</v>
      </c>
      <c r="D119" s="7" t="s">
        <v>102</v>
      </c>
      <c r="E119" t="str">
        <f t="shared" si="1"/>
        <v xml:space="preserve">621 Видані короткострокові векселі </v>
      </c>
    </row>
    <row r="120" spans="1:5" ht="17.25" x14ac:dyDescent="0.2">
      <c r="A120" s="54">
        <v>63</v>
      </c>
      <c r="B120" s="54" t="s">
        <v>103</v>
      </c>
      <c r="C120" s="6">
        <v>631</v>
      </c>
      <c r="D120" s="7" t="s">
        <v>104</v>
      </c>
      <c r="E120" t="str">
        <f t="shared" si="1"/>
        <v xml:space="preserve">631 Розрахунки з постачальниками та підрядниками </v>
      </c>
    </row>
    <row r="121" spans="1:5" ht="51.75" x14ac:dyDescent="0.2">
      <c r="A121" s="56"/>
      <c r="B121" s="56"/>
      <c r="C121" s="6">
        <v>632</v>
      </c>
      <c r="D121" s="7" t="s">
        <v>105</v>
      </c>
      <c r="E121" t="str">
        <f t="shared" si="1"/>
        <v xml:space="preserve">632 Розрахунки з часткової оплати замовлень на дослідно-конструкторські розробки, що виконуються за рахунок бюджетних коштів </v>
      </c>
    </row>
    <row r="122" spans="1:5" ht="34.5" x14ac:dyDescent="0.2">
      <c r="A122" s="56"/>
      <c r="B122" s="56"/>
      <c r="C122" s="6">
        <v>633</v>
      </c>
      <c r="D122" s="7" t="s">
        <v>106</v>
      </c>
      <c r="E122" t="str">
        <f t="shared" si="1"/>
        <v xml:space="preserve">633 Розрахунки із замовниками за виконані роботи і надані послуги з власних надходжень </v>
      </c>
    </row>
    <row r="123" spans="1:5" ht="34.5" x14ac:dyDescent="0.2">
      <c r="A123" s="56"/>
      <c r="B123" s="56"/>
      <c r="C123" s="6">
        <v>634</v>
      </c>
      <c r="D123" s="7" t="s">
        <v>107</v>
      </c>
      <c r="E123" t="str">
        <f t="shared" si="1"/>
        <v xml:space="preserve">634 Розрахунки із замовниками за науково-дослідні роботи, що підлягають оплаті </v>
      </c>
    </row>
    <row r="124" spans="1:5" ht="17.25" x14ac:dyDescent="0.2">
      <c r="A124" s="55"/>
      <c r="B124" s="55"/>
      <c r="C124" s="6">
        <v>635</v>
      </c>
      <c r="D124" s="7" t="s">
        <v>108</v>
      </c>
      <c r="E124" t="str">
        <f t="shared" si="1"/>
        <v xml:space="preserve">635 Розрахунки із залученими співвиконавцями для виконання робіт </v>
      </c>
    </row>
    <row r="125" spans="1:5" ht="17.25" x14ac:dyDescent="0.2">
      <c r="A125" s="54">
        <v>64</v>
      </c>
      <c r="B125" s="54" t="s">
        <v>109</v>
      </c>
      <c r="C125" s="6">
        <v>641</v>
      </c>
      <c r="D125" s="7" t="s">
        <v>110</v>
      </c>
      <c r="E125" t="str">
        <f t="shared" si="1"/>
        <v xml:space="preserve">641 Розрахунки за податками і зборами в бюджет </v>
      </c>
    </row>
    <row r="126" spans="1:5" ht="17.25" x14ac:dyDescent="0.2">
      <c r="A126" s="55"/>
      <c r="B126" s="55"/>
      <c r="C126" s="6">
        <v>642</v>
      </c>
      <c r="D126" s="7" t="s">
        <v>111</v>
      </c>
      <c r="E126" t="str">
        <f t="shared" si="1"/>
        <v xml:space="preserve">642 Інші розрахунки з бюджетом </v>
      </c>
    </row>
    <row r="127" spans="1:5" ht="34.5" x14ac:dyDescent="0.2">
      <c r="A127" s="54">
        <v>65</v>
      </c>
      <c r="B127" s="54" t="s">
        <v>112</v>
      </c>
      <c r="C127" s="6">
        <v>651</v>
      </c>
      <c r="D127" s="7" t="s">
        <v>113</v>
      </c>
      <c r="E127" t="str">
        <f t="shared" si="1"/>
        <v>651 За розрахунками із загальнообов'язкового державного соціального страхування</v>
      </c>
    </row>
    <row r="128" spans="1:5" ht="17.25" x14ac:dyDescent="0.2">
      <c r="A128" s="56"/>
      <c r="B128" s="56"/>
      <c r="C128" s="6">
        <v>652</v>
      </c>
      <c r="D128" s="7" t="s">
        <v>114</v>
      </c>
      <c r="E128" t="str">
        <f t="shared" si="1"/>
        <v xml:space="preserve">652 Розрахунки із соціального страхування </v>
      </c>
    </row>
    <row r="129" spans="1:5" ht="17.25" x14ac:dyDescent="0.2">
      <c r="A129" s="55"/>
      <c r="B129" s="55"/>
      <c r="C129" s="6">
        <v>654</v>
      </c>
      <c r="D129" s="7" t="s">
        <v>115</v>
      </c>
      <c r="E129" t="str">
        <f t="shared" si="1"/>
        <v xml:space="preserve">654 Розрахунки з інших видів страхування </v>
      </c>
    </row>
    <row r="130" spans="1:5" ht="17.25" x14ac:dyDescent="0.2">
      <c r="A130" s="54">
        <v>66</v>
      </c>
      <c r="B130" s="54" t="s">
        <v>116</v>
      </c>
      <c r="C130" s="6">
        <v>661</v>
      </c>
      <c r="D130" s="7" t="s">
        <v>117</v>
      </c>
      <c r="E130" t="str">
        <f t="shared" si="1"/>
        <v xml:space="preserve">661 Розрахунки із заробітної плати </v>
      </c>
    </row>
    <row r="131" spans="1:5" ht="17.25" x14ac:dyDescent="0.2">
      <c r="A131" s="56"/>
      <c r="B131" s="56"/>
      <c r="C131" s="6">
        <v>662</v>
      </c>
      <c r="D131" s="7" t="s">
        <v>118</v>
      </c>
      <c r="E131" t="str">
        <f t="shared" si="1"/>
        <v xml:space="preserve">662 Розрахунки зі стипендіатами </v>
      </c>
    </row>
    <row r="132" spans="1:5" ht="17.25" x14ac:dyDescent="0.2">
      <c r="A132" s="56"/>
      <c r="B132" s="56"/>
      <c r="C132" s="6">
        <v>663</v>
      </c>
      <c r="D132" s="7" t="s">
        <v>119</v>
      </c>
      <c r="E132" t="str">
        <f t="shared" si="1"/>
        <v xml:space="preserve">663 Розрахунки з працівниками за товари, продані в кредит </v>
      </c>
    </row>
    <row r="133" spans="1:5" ht="34.5" x14ac:dyDescent="0.2">
      <c r="A133" s="56"/>
      <c r="B133" s="56"/>
      <c r="C133" s="6">
        <v>664</v>
      </c>
      <c r="D133" s="7" t="s">
        <v>120</v>
      </c>
      <c r="E133" t="str">
        <f t="shared" si="1"/>
        <v xml:space="preserve">664 Розрахунки з працівниками за безготівковими перерахуваннями на рахунки з вкладів у банках </v>
      </c>
    </row>
    <row r="134" spans="1:5" ht="34.5" x14ac:dyDescent="0.2">
      <c r="A134" s="56"/>
      <c r="B134" s="56"/>
      <c r="C134" s="6">
        <v>665</v>
      </c>
      <c r="D134" s="7" t="s">
        <v>121</v>
      </c>
      <c r="E134" t="str">
        <f t="shared" ref="E134:E177" si="2">CONCATENATE(C134," ",D134)</f>
        <v>665 Розрахунки з працівниками за безготівковими перерахуваннями внесків за добровільним страхуванням</v>
      </c>
    </row>
    <row r="135" spans="1:5" ht="34.5" x14ac:dyDescent="0.2">
      <c r="A135" s="56"/>
      <c r="B135" s="56"/>
      <c r="C135" s="6">
        <v>666</v>
      </c>
      <c r="D135" s="7" t="s">
        <v>122</v>
      </c>
      <c r="E135" t="str">
        <f t="shared" si="2"/>
        <v xml:space="preserve">666 Розрахунки з членами профспілки безготівковими перерахуваннями сум членських профспілкових внесків </v>
      </c>
    </row>
    <row r="136" spans="1:5" ht="17.25" x14ac:dyDescent="0.2">
      <c r="A136" s="56"/>
      <c r="B136" s="56"/>
      <c r="C136" s="6">
        <v>667</v>
      </c>
      <c r="D136" s="7" t="s">
        <v>123</v>
      </c>
      <c r="E136" t="str">
        <f t="shared" si="2"/>
        <v xml:space="preserve">667 Розрахунки з працівниками за позиками банків </v>
      </c>
    </row>
    <row r="137" spans="1:5" ht="17.25" x14ac:dyDescent="0.2">
      <c r="A137" s="56"/>
      <c r="B137" s="56"/>
      <c r="C137" s="6">
        <v>668</v>
      </c>
      <c r="D137" s="7" t="s">
        <v>124</v>
      </c>
      <c r="E137" t="str">
        <f t="shared" si="2"/>
        <v xml:space="preserve">668 Розрахунки за виконавчими документами та інші утримання </v>
      </c>
    </row>
    <row r="138" spans="1:5" ht="17.25" x14ac:dyDescent="0.2">
      <c r="A138" s="55"/>
      <c r="B138" s="55"/>
      <c r="C138" s="6">
        <v>669</v>
      </c>
      <c r="D138" s="7" t="s">
        <v>125</v>
      </c>
      <c r="E138" t="str">
        <f t="shared" si="2"/>
        <v xml:space="preserve">669 Інші розрахунки за виконані роботи </v>
      </c>
    </row>
    <row r="139" spans="1:5" ht="17.25" x14ac:dyDescent="0.2">
      <c r="A139" s="54">
        <v>67</v>
      </c>
      <c r="B139" s="54" t="s">
        <v>126</v>
      </c>
      <c r="C139" s="6">
        <v>671</v>
      </c>
      <c r="D139" s="7" t="s">
        <v>127</v>
      </c>
      <c r="E139" t="str">
        <f t="shared" si="2"/>
        <v xml:space="preserve">671 Розрахунки з депонентами </v>
      </c>
    </row>
    <row r="140" spans="1:5" ht="17.25" x14ac:dyDescent="0.2">
      <c r="A140" s="56"/>
      <c r="B140" s="56"/>
      <c r="C140" s="6">
        <v>672</v>
      </c>
      <c r="D140" s="7" t="s">
        <v>128</v>
      </c>
      <c r="E140" t="str">
        <f t="shared" si="2"/>
        <v xml:space="preserve">672 Розрахунки за депозитними сумами </v>
      </c>
    </row>
    <row r="141" spans="1:5" ht="34.5" x14ac:dyDescent="0.2">
      <c r="A141" s="56"/>
      <c r="B141" s="56"/>
      <c r="C141" s="6">
        <v>673</v>
      </c>
      <c r="D141" s="7" t="s">
        <v>129</v>
      </c>
      <c r="E141" t="str">
        <f t="shared" si="2"/>
        <v>673 Розрахунки за коштами, які підлягають розподілу за видами загальнообов'язкового державного соціального страхування</v>
      </c>
    </row>
    <row r="142" spans="1:5" ht="17.25" x14ac:dyDescent="0.2">
      <c r="A142" s="56"/>
      <c r="B142" s="56"/>
      <c r="C142" s="6">
        <v>674</v>
      </c>
      <c r="D142" s="7" t="s">
        <v>130</v>
      </c>
      <c r="E142" t="str">
        <f t="shared" si="2"/>
        <v xml:space="preserve">674 Розрахунки за спеціальними видами платежів </v>
      </c>
    </row>
    <row r="143" spans="1:5" ht="17.25" x14ac:dyDescent="0.2">
      <c r="A143" s="56"/>
      <c r="B143" s="56"/>
      <c r="C143" s="6">
        <v>675</v>
      </c>
      <c r="D143" s="7" t="s">
        <v>131</v>
      </c>
      <c r="E143" t="str">
        <f t="shared" si="2"/>
        <v xml:space="preserve">675 Розрахунки з іншими кредиторами </v>
      </c>
    </row>
    <row r="144" spans="1:5" ht="17.25" x14ac:dyDescent="0.2">
      <c r="A144" s="55"/>
      <c r="B144" s="55"/>
      <c r="C144" s="6">
        <v>676</v>
      </c>
      <c r="D144" s="7" t="s">
        <v>132</v>
      </c>
      <c r="E144" t="str">
        <f t="shared" si="2"/>
        <v>676 Розрахунки за зобов'язаннями зі спільної діяльності</v>
      </c>
    </row>
    <row r="145" spans="1:5" ht="34.5" x14ac:dyDescent="0.2">
      <c r="A145" s="54">
        <v>68</v>
      </c>
      <c r="B145" s="54" t="s">
        <v>133</v>
      </c>
      <c r="C145" s="6">
        <v>683</v>
      </c>
      <c r="D145" s="7" t="s">
        <v>134</v>
      </c>
      <c r="E145" t="str">
        <f t="shared" si="2"/>
        <v xml:space="preserve">683 Внутрішні розрахунки за операціями з внутрішнього переміщення за загальним фондом </v>
      </c>
    </row>
    <row r="146" spans="1:5" ht="34.5" x14ac:dyDescent="0.2">
      <c r="A146" s="55"/>
      <c r="B146" s="55"/>
      <c r="C146" s="6">
        <v>684</v>
      </c>
      <c r="D146" s="7" t="s">
        <v>135</v>
      </c>
      <c r="E146" t="str">
        <f t="shared" si="2"/>
        <v xml:space="preserve">684 Внутрішні розрахунки за операціями з внутрішнього переміщення за спеціальним фондом </v>
      </c>
    </row>
    <row r="147" spans="1:5" ht="17.25" x14ac:dyDescent="0.2">
      <c r="A147" s="57" t="s">
        <v>136</v>
      </c>
      <c r="B147" s="59"/>
      <c r="C147" s="59"/>
      <c r="D147" s="58"/>
      <c r="E147" t="str">
        <f t="shared" si="2"/>
        <v xml:space="preserve"> </v>
      </c>
    </row>
    <row r="148" spans="1:5" ht="34.5" x14ac:dyDescent="0.2">
      <c r="A148" s="54">
        <v>70</v>
      </c>
      <c r="B148" s="54" t="s">
        <v>137</v>
      </c>
      <c r="C148" s="6">
        <v>701</v>
      </c>
      <c r="D148" s="7" t="s">
        <v>138</v>
      </c>
      <c r="E148" t="str">
        <f t="shared" si="2"/>
        <v xml:space="preserve">701 Асигнування з державного бюджету на видатки установи та інші заходи </v>
      </c>
    </row>
    <row r="149" spans="1:5" ht="34.5" x14ac:dyDescent="0.2">
      <c r="A149" s="55"/>
      <c r="B149" s="55"/>
      <c r="C149" s="6">
        <v>702</v>
      </c>
      <c r="D149" s="7" t="s">
        <v>139</v>
      </c>
      <c r="E149" t="str">
        <f t="shared" si="2"/>
        <v xml:space="preserve">702 Асигнування з місцевого бюджету на видатки установи та інші заходи </v>
      </c>
    </row>
    <row r="150" spans="1:5" ht="17.25" x14ac:dyDescent="0.2">
      <c r="A150" s="54">
        <v>71</v>
      </c>
      <c r="B150" s="54" t="s">
        <v>140</v>
      </c>
      <c r="C150" s="6">
        <v>711</v>
      </c>
      <c r="D150" s="7" t="s">
        <v>141</v>
      </c>
      <c r="E150" t="str">
        <f t="shared" si="2"/>
        <v xml:space="preserve">711 Доходи за коштами, отриманими як плата за послуги </v>
      </c>
    </row>
    <row r="151" spans="1:5" ht="17.25" x14ac:dyDescent="0.2">
      <c r="A151" s="56"/>
      <c r="B151" s="56"/>
      <c r="C151" s="6">
        <v>712</v>
      </c>
      <c r="D151" s="7" t="s">
        <v>142</v>
      </c>
      <c r="E151" t="str">
        <f t="shared" si="2"/>
        <v xml:space="preserve">712 Доходи за іншими джерелами власних надходжень установ </v>
      </c>
    </row>
    <row r="152" spans="1:5" ht="17.25" x14ac:dyDescent="0.2">
      <c r="A152" s="56"/>
      <c r="B152" s="56"/>
      <c r="C152" s="6">
        <v>713</v>
      </c>
      <c r="D152" s="7" t="s">
        <v>143</v>
      </c>
      <c r="E152" t="str">
        <f t="shared" si="2"/>
        <v xml:space="preserve">713 Доходи за іншими надходженнями спеціального фонду </v>
      </c>
    </row>
    <row r="153" spans="1:5" ht="17.25" x14ac:dyDescent="0.2">
      <c r="A153" s="56"/>
      <c r="B153" s="56"/>
      <c r="C153" s="6">
        <v>714</v>
      </c>
      <c r="D153" s="7" t="s">
        <v>144</v>
      </c>
      <c r="E153" t="str">
        <f t="shared" si="2"/>
        <v xml:space="preserve">714 Кошти батьків за надані послуги </v>
      </c>
    </row>
    <row r="154" spans="1:5" ht="17.25" x14ac:dyDescent="0.2">
      <c r="A154" s="56"/>
      <c r="B154" s="56"/>
      <c r="C154" s="6">
        <v>715</v>
      </c>
      <c r="D154" s="7" t="s">
        <v>145</v>
      </c>
      <c r="E154" t="str">
        <f t="shared" si="2"/>
        <v xml:space="preserve">715 Доходи, спрямовані на покриття дефіциту загального фонду </v>
      </c>
    </row>
    <row r="155" spans="1:5" ht="17.25" x14ac:dyDescent="0.2">
      <c r="A155" s="55"/>
      <c r="B155" s="55"/>
      <c r="C155" s="6">
        <v>716</v>
      </c>
      <c r="D155" s="7" t="s">
        <v>146</v>
      </c>
      <c r="E155" t="str">
        <f t="shared" si="2"/>
        <v xml:space="preserve">716 Доходи майбутніх періодів </v>
      </c>
    </row>
    <row r="156" spans="1:5" ht="17.25" x14ac:dyDescent="0.2">
      <c r="A156" s="54">
        <v>72</v>
      </c>
      <c r="B156" s="54" t="s">
        <v>147</v>
      </c>
      <c r="C156" s="6">
        <v>721</v>
      </c>
      <c r="D156" s="7" t="s">
        <v>148</v>
      </c>
      <c r="E156" t="str">
        <f t="shared" si="2"/>
        <v xml:space="preserve">721 Реалізація виробів виробничих (навчальних) майстерень </v>
      </c>
    </row>
    <row r="157" spans="1:5" ht="17.25" x14ac:dyDescent="0.2">
      <c r="A157" s="56"/>
      <c r="B157" s="56"/>
      <c r="C157" s="6">
        <v>722</v>
      </c>
      <c r="D157" s="7" t="s">
        <v>149</v>
      </c>
      <c r="E157" t="str">
        <f t="shared" si="2"/>
        <v xml:space="preserve">722 Реалізація продукції підсобних (навчальних) сільських господарств </v>
      </c>
    </row>
    <row r="158" spans="1:5" ht="17.25" x14ac:dyDescent="0.2">
      <c r="A158" s="55"/>
      <c r="B158" s="55"/>
      <c r="C158" s="6">
        <v>723</v>
      </c>
      <c r="D158" s="7" t="s">
        <v>150</v>
      </c>
      <c r="E158" t="str">
        <f t="shared" si="2"/>
        <v xml:space="preserve">723 Реалізація науково-дослідних робіт </v>
      </c>
    </row>
    <row r="159" spans="1:5" ht="17.25" x14ac:dyDescent="0.2">
      <c r="A159" s="6">
        <v>74</v>
      </c>
      <c r="B159" s="6" t="s">
        <v>151</v>
      </c>
      <c r="C159" s="6">
        <v>741</v>
      </c>
      <c r="D159" s="7" t="s">
        <v>152</v>
      </c>
      <c r="E159" t="str">
        <f t="shared" si="2"/>
        <v xml:space="preserve">741 Інші доходи установ </v>
      </c>
    </row>
    <row r="160" spans="1:5" ht="17.25" x14ac:dyDescent="0.2">
      <c r="A160" s="57" t="s">
        <v>153</v>
      </c>
      <c r="B160" s="59"/>
      <c r="C160" s="59"/>
      <c r="D160" s="58"/>
      <c r="E160" t="str">
        <f t="shared" si="2"/>
        <v xml:space="preserve"> </v>
      </c>
    </row>
    <row r="161" spans="1:5" ht="34.5" x14ac:dyDescent="0.2">
      <c r="A161" s="54">
        <v>80</v>
      </c>
      <c r="B161" s="54" t="s">
        <v>154</v>
      </c>
      <c r="C161" s="6">
        <v>801</v>
      </c>
      <c r="D161" s="7" t="s">
        <v>155</v>
      </c>
      <c r="E161" t="str">
        <f t="shared" si="2"/>
        <v xml:space="preserve">801 Видатки з державного бюджету на утримання установи та інші заходи </v>
      </c>
    </row>
    <row r="162" spans="1:5" ht="34.5" x14ac:dyDescent="0.2">
      <c r="A162" s="55"/>
      <c r="B162" s="55"/>
      <c r="C162" s="6">
        <v>802</v>
      </c>
      <c r="D162" s="7" t="s">
        <v>156</v>
      </c>
      <c r="E162" t="str">
        <f t="shared" si="2"/>
        <v xml:space="preserve">802 Видатки з місцевого бюджету на утримання установи та інші заходи </v>
      </c>
    </row>
    <row r="163" spans="1:5" ht="17.25" x14ac:dyDescent="0.2">
      <c r="A163" s="54">
        <v>81</v>
      </c>
      <c r="B163" s="54" t="s">
        <v>158</v>
      </c>
      <c r="C163" s="6">
        <v>811</v>
      </c>
      <c r="D163" s="7" t="s">
        <v>159</v>
      </c>
      <c r="E163" t="str">
        <f t="shared" si="2"/>
        <v xml:space="preserve">811 Видатки за коштами, отриманими як плата за послуги </v>
      </c>
    </row>
    <row r="164" spans="1:5" ht="17.25" x14ac:dyDescent="0.2">
      <c r="A164" s="56"/>
      <c r="B164" s="56"/>
      <c r="C164" s="6">
        <v>812</v>
      </c>
      <c r="D164" s="7" t="s">
        <v>160</v>
      </c>
      <c r="E164" t="str">
        <f t="shared" si="2"/>
        <v xml:space="preserve">812 Видатки за іншими джерелами власних надходжень </v>
      </c>
    </row>
    <row r="165" spans="1:5" ht="17.25" x14ac:dyDescent="0.2">
      <c r="A165" s="55"/>
      <c r="B165" s="55"/>
      <c r="C165" s="6">
        <v>813</v>
      </c>
      <c r="D165" s="7" t="s">
        <v>161</v>
      </c>
      <c r="E165" t="str">
        <f t="shared" si="2"/>
        <v xml:space="preserve">813 Видатки за іншими надходженнями спеціального фонду </v>
      </c>
    </row>
    <row r="166" spans="1:5" ht="17.25" x14ac:dyDescent="0.2">
      <c r="A166" s="54">
        <v>82</v>
      </c>
      <c r="B166" s="54" t="s">
        <v>162</v>
      </c>
      <c r="C166" s="6">
        <v>821</v>
      </c>
      <c r="D166" s="7" t="s">
        <v>163</v>
      </c>
      <c r="E166" t="str">
        <f t="shared" si="2"/>
        <v xml:space="preserve">821 Витрати виробничих (навчальних) майстерень </v>
      </c>
    </row>
    <row r="167" spans="1:5" ht="17.25" x14ac:dyDescent="0.2">
      <c r="A167" s="56"/>
      <c r="B167" s="56"/>
      <c r="C167" s="6">
        <v>822</v>
      </c>
      <c r="D167" s="7" t="s">
        <v>164</v>
      </c>
      <c r="E167" t="str">
        <f t="shared" si="2"/>
        <v xml:space="preserve">822 Витрати підсобних (навчальних) сільських господарств </v>
      </c>
    </row>
    <row r="168" spans="1:5" ht="17.25" x14ac:dyDescent="0.2">
      <c r="A168" s="56"/>
      <c r="B168" s="56"/>
      <c r="C168" s="6">
        <v>823</v>
      </c>
      <c r="D168" s="7" t="s">
        <v>165</v>
      </c>
      <c r="E168" t="str">
        <f t="shared" si="2"/>
        <v xml:space="preserve">823 Витрати на науково-дослідні роботи </v>
      </c>
    </row>
    <row r="169" spans="1:5" ht="17.25" x14ac:dyDescent="0.2">
      <c r="A169" s="56"/>
      <c r="B169" s="56"/>
      <c r="C169" s="6">
        <v>824</v>
      </c>
      <c r="D169" s="7" t="s">
        <v>166</v>
      </c>
      <c r="E169" t="str">
        <f t="shared" si="2"/>
        <v xml:space="preserve">824 Витрати на виготовлення експериментальних пристроїв </v>
      </c>
    </row>
    <row r="170" spans="1:5" ht="17.25" x14ac:dyDescent="0.2">
      <c r="A170" s="56"/>
      <c r="B170" s="56"/>
      <c r="C170" s="6">
        <v>825</v>
      </c>
      <c r="D170" s="7" t="s">
        <v>167</v>
      </c>
      <c r="E170" t="str">
        <f t="shared" si="2"/>
        <v xml:space="preserve">825 Витрати на заготівлю і переробку матеріалів </v>
      </c>
    </row>
    <row r="171" spans="1:5" ht="17.25" x14ac:dyDescent="0.2">
      <c r="A171" s="55"/>
      <c r="B171" s="55"/>
      <c r="C171" s="6">
        <v>826</v>
      </c>
      <c r="D171" s="7" t="s">
        <v>168</v>
      </c>
      <c r="E171" t="str">
        <f t="shared" si="2"/>
        <v xml:space="preserve">826 Видатки до розподілу </v>
      </c>
    </row>
    <row r="172" spans="1:5" ht="17.25" x14ac:dyDescent="0.2">
      <c r="A172" s="6">
        <v>83</v>
      </c>
      <c r="B172" s="7" t="s">
        <v>169</v>
      </c>
      <c r="C172" s="6">
        <v>831</v>
      </c>
      <c r="D172" s="7" t="s">
        <v>170</v>
      </c>
      <c r="E172" t="str">
        <f t="shared" si="2"/>
        <v>831 Інші витрати установ</v>
      </c>
    </row>
    <row r="173" spans="1:5" ht="34.5" x14ac:dyDescent="0.2">
      <c r="A173" s="6">
        <v>84</v>
      </c>
      <c r="B173" s="6" t="s">
        <v>171</v>
      </c>
      <c r="C173" s="6">
        <v>841</v>
      </c>
      <c r="D173" s="7" t="s">
        <v>172</v>
      </c>
      <c r="E173" t="str">
        <f t="shared" si="2"/>
        <v>841 Витрати на амортизацію необоротних активів</v>
      </c>
    </row>
    <row r="174" spans="1:5" ht="34.5" x14ac:dyDescent="0.2">
      <c r="A174" s="6">
        <v>85</v>
      </c>
      <c r="B174" s="6" t="s">
        <v>173</v>
      </c>
      <c r="C174" s="6">
        <v>851</v>
      </c>
      <c r="D174" s="7" t="s">
        <v>173</v>
      </c>
      <c r="E174" t="str">
        <f t="shared" si="2"/>
        <v>851 Витрати майбутніх періодів</v>
      </c>
    </row>
    <row r="175" spans="1:5" ht="17.25" x14ac:dyDescent="0.2">
      <c r="A175" s="57" t="s">
        <v>174</v>
      </c>
      <c r="B175" s="59"/>
      <c r="C175" s="59"/>
      <c r="D175" s="58"/>
      <c r="E175" t="str">
        <f t="shared" si="2"/>
        <v xml:space="preserve"> </v>
      </c>
    </row>
    <row r="176" spans="1:5" ht="69" x14ac:dyDescent="0.2">
      <c r="A176" s="6">
        <v>91</v>
      </c>
      <c r="B176" s="7" t="s">
        <v>175</v>
      </c>
      <c r="C176" s="6">
        <v>911</v>
      </c>
      <c r="D176" s="7" t="s">
        <v>176</v>
      </c>
      <c r="E176" t="str">
        <f t="shared" si="2"/>
        <v>911 Розрахунки замовників з оплати адміністративних послуг</v>
      </c>
    </row>
    <row r="177" spans="1:5" ht="69" x14ac:dyDescent="0.2">
      <c r="A177" s="6">
        <v>92</v>
      </c>
      <c r="B177" s="7" t="s">
        <v>177</v>
      </c>
      <c r="C177" s="6">
        <v>921</v>
      </c>
      <c r="D177" s="7" t="s">
        <v>178</v>
      </c>
      <c r="E177" t="str">
        <f t="shared" si="2"/>
        <v>921 Зобов'язання замовників перед бюджетом за адміністративними послугами</v>
      </c>
    </row>
  </sheetData>
  <mergeCells count="83">
    <mergeCell ref="A175:D175"/>
    <mergeCell ref="A150:A155"/>
    <mergeCell ref="B150:B155"/>
    <mergeCell ref="A156:A158"/>
    <mergeCell ref="B156:B158"/>
    <mergeCell ref="A160:D160"/>
    <mergeCell ref="A163:A165"/>
    <mergeCell ref="B163:B165"/>
    <mergeCell ref="A166:A171"/>
    <mergeCell ref="B166:B171"/>
    <mergeCell ref="A125:A126"/>
    <mergeCell ref="B125:B126"/>
    <mergeCell ref="A127:A129"/>
    <mergeCell ref="B127:B129"/>
    <mergeCell ref="A161:A162"/>
    <mergeCell ref="B161:B162"/>
    <mergeCell ref="A139:A144"/>
    <mergeCell ref="A147:D147"/>
    <mergeCell ref="A148:A149"/>
    <mergeCell ref="B148:B149"/>
    <mergeCell ref="B139:B144"/>
    <mergeCell ref="A145:A146"/>
    <mergeCell ref="B145:B146"/>
    <mergeCell ref="A111:D111"/>
    <mergeCell ref="A112:A115"/>
    <mergeCell ref="B112:B115"/>
    <mergeCell ref="A116:A118"/>
    <mergeCell ref="B116:B118"/>
    <mergeCell ref="A120:A124"/>
    <mergeCell ref="B120:B124"/>
    <mergeCell ref="B99:B100"/>
    <mergeCell ref="A62:D62"/>
    <mergeCell ref="A63:A64"/>
    <mergeCell ref="B63:B64"/>
    <mergeCell ref="A130:A138"/>
    <mergeCell ref="B130:B138"/>
    <mergeCell ref="A105:D105"/>
    <mergeCell ref="A106:A108"/>
    <mergeCell ref="B106:B108"/>
    <mergeCell ref="A103:A104"/>
    <mergeCell ref="B103:B104"/>
    <mergeCell ref="A73:A80"/>
    <mergeCell ref="B73:B80"/>
    <mergeCell ref="A81:A84"/>
    <mergeCell ref="A101:A102"/>
    <mergeCell ref="B101:B102"/>
    <mergeCell ref="B81:B84"/>
    <mergeCell ref="A85:A86"/>
    <mergeCell ref="B85:B86"/>
    <mergeCell ref="A88:A93"/>
    <mergeCell ref="B88:B93"/>
    <mergeCell ref="A95:D95"/>
    <mergeCell ref="A96:A97"/>
    <mergeCell ref="B96:B97"/>
    <mergeCell ref="A99:A100"/>
    <mergeCell ref="A14:A22"/>
    <mergeCell ref="B14:B22"/>
    <mergeCell ref="A65:A72"/>
    <mergeCell ref="B65:B72"/>
    <mergeCell ref="A31:A32"/>
    <mergeCell ref="B31:B32"/>
    <mergeCell ref="A33:D33"/>
    <mergeCell ref="A34:A38"/>
    <mergeCell ref="A39:A46"/>
    <mergeCell ref="B39:B46"/>
    <mergeCell ref="A47:A48"/>
    <mergeCell ref="A60:A61"/>
    <mergeCell ref="B60:B61"/>
    <mergeCell ref="A1:B1"/>
    <mergeCell ref="C1:D1"/>
    <mergeCell ref="A4:D4"/>
    <mergeCell ref="A5:A13"/>
    <mergeCell ref="B5:B13"/>
    <mergeCell ref="A23:A24"/>
    <mergeCell ref="B23:B24"/>
    <mergeCell ref="B47:B48"/>
    <mergeCell ref="A49:A57"/>
    <mergeCell ref="B49:B57"/>
    <mergeCell ref="B34:B38"/>
    <mergeCell ref="A25:A27"/>
    <mergeCell ref="B25:B27"/>
    <mergeCell ref="A28:A30"/>
    <mergeCell ref="B28:B30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rgb="FF00B050"/>
  </sheetPr>
  <dimension ref="A1:M105"/>
  <sheetViews>
    <sheetView tabSelected="1" view="pageBreakPreview" zoomScale="84" zoomScaleNormal="100" zoomScaleSheetLayoutView="84" workbookViewId="0">
      <selection activeCell="H60" sqref="H60"/>
    </sheetView>
  </sheetViews>
  <sheetFormatPr defaultRowHeight="18.75" x14ac:dyDescent="0.3"/>
  <cols>
    <col min="1" max="1" width="6.42578125" style="8" customWidth="1"/>
    <col min="2" max="2" width="92.5703125" style="8" customWidth="1"/>
    <col min="3" max="3" width="0.28515625" style="8" hidden="1" customWidth="1"/>
    <col min="4" max="4" width="11.7109375" style="8" hidden="1" customWidth="1"/>
    <col min="5" max="5" width="9.7109375" style="8" hidden="1" customWidth="1"/>
    <col min="6" max="6" width="7.85546875" style="8" hidden="1" customWidth="1"/>
    <col min="7" max="7" width="15.5703125" style="8" customWidth="1"/>
    <col min="8" max="8" width="28" style="8" customWidth="1"/>
    <col min="9" max="9" width="12.7109375" style="8" hidden="1" customWidth="1"/>
    <col min="10" max="10" width="9.140625" style="8" hidden="1" customWidth="1"/>
    <col min="11" max="12" width="9.140625" style="8"/>
    <col min="13" max="13" width="14.28515625" style="8" bestFit="1" customWidth="1"/>
    <col min="14" max="16384" width="9.140625" style="8"/>
  </cols>
  <sheetData>
    <row r="1" spans="1:10" x14ac:dyDescent="0.3">
      <c r="H1" s="39" t="s">
        <v>246</v>
      </c>
    </row>
    <row r="2" spans="1:10" ht="22.5" customHeight="1" x14ac:dyDescent="0.3">
      <c r="G2" s="82" t="s">
        <v>256</v>
      </c>
      <c r="H2" s="82"/>
      <c r="I2" s="82"/>
      <c r="J2" s="82"/>
    </row>
    <row r="3" spans="1:10" ht="9.75" hidden="1" customHeight="1" x14ac:dyDescent="0.3">
      <c r="A3" s="16"/>
      <c r="B3" s="16"/>
      <c r="C3" s="16"/>
      <c r="D3" s="16"/>
      <c r="E3" s="16"/>
      <c r="F3" s="16"/>
      <c r="G3" s="82"/>
      <c r="H3" s="82"/>
      <c r="I3" s="82"/>
      <c r="J3" s="82"/>
    </row>
    <row r="4" spans="1:10" ht="6.75" hidden="1" customHeight="1" x14ac:dyDescent="0.3">
      <c r="A4" s="10"/>
      <c r="B4" s="10"/>
      <c r="C4" s="10"/>
      <c r="D4" s="10"/>
      <c r="E4" s="10"/>
      <c r="F4" s="10"/>
      <c r="G4" s="82"/>
      <c r="H4" s="82"/>
      <c r="I4" s="82"/>
      <c r="J4" s="82"/>
    </row>
    <row r="5" spans="1:10" ht="18.75" hidden="1" customHeight="1" x14ac:dyDescent="0.3">
      <c r="G5" s="82"/>
      <c r="H5" s="82"/>
      <c r="I5" s="82"/>
      <c r="J5" s="82"/>
    </row>
    <row r="6" spans="1:10" ht="18.75" hidden="1" customHeight="1" x14ac:dyDescent="0.3">
      <c r="A6" s="20"/>
      <c r="B6" s="20"/>
      <c r="C6" s="20"/>
      <c r="D6" s="20"/>
      <c r="E6" s="20"/>
      <c r="F6" s="20"/>
      <c r="G6" s="82"/>
      <c r="H6" s="82"/>
      <c r="I6" s="82"/>
      <c r="J6" s="82"/>
    </row>
    <row r="7" spans="1:10" ht="18.75" hidden="1" customHeight="1" x14ac:dyDescent="0.3">
      <c r="A7" s="20"/>
      <c r="B7" s="20"/>
      <c r="C7" s="20"/>
      <c r="D7" s="20"/>
      <c r="E7" s="20"/>
      <c r="F7" s="20"/>
      <c r="G7" s="82"/>
      <c r="H7" s="82"/>
      <c r="I7" s="82"/>
      <c r="J7" s="82"/>
    </row>
    <row r="8" spans="1:10" ht="31.5" hidden="1" customHeight="1" x14ac:dyDescent="0.3">
      <c r="A8" s="27"/>
      <c r="B8" s="27"/>
      <c r="C8" s="27"/>
      <c r="D8" s="27"/>
      <c r="E8" s="27"/>
      <c r="F8" s="27"/>
      <c r="G8" s="82"/>
      <c r="H8" s="82"/>
      <c r="I8" s="82"/>
      <c r="J8" s="82"/>
    </row>
    <row r="9" spans="1:10" s="10" customFormat="1" ht="18.75" hidden="1" customHeight="1" x14ac:dyDescent="0.3">
      <c r="A9" s="25"/>
      <c r="B9" s="25"/>
      <c r="C9" s="25"/>
      <c r="D9" s="25"/>
      <c r="E9" s="25"/>
      <c r="F9" s="25"/>
      <c r="G9" s="82"/>
      <c r="H9" s="82"/>
      <c r="I9" s="82"/>
      <c r="J9" s="82"/>
    </row>
    <row r="10" spans="1:10" s="10" customFormat="1" ht="32.25" hidden="1" customHeight="1" x14ac:dyDescent="0.3">
      <c r="A10" s="20"/>
      <c r="B10" s="20"/>
      <c r="C10" s="20"/>
      <c r="D10" s="20"/>
      <c r="E10" s="20"/>
      <c r="F10" s="20"/>
      <c r="G10" s="82"/>
      <c r="H10" s="82"/>
      <c r="I10" s="82"/>
      <c r="J10" s="82"/>
    </row>
    <row r="11" spans="1:10" s="10" customFormat="1" ht="18.75" hidden="1" customHeight="1" x14ac:dyDescent="0.3">
      <c r="A11" s="9"/>
      <c r="B11" s="16"/>
      <c r="C11" s="16"/>
      <c r="D11" s="16"/>
      <c r="E11" s="9"/>
      <c r="F11" s="9"/>
      <c r="G11" s="82"/>
      <c r="H11" s="82"/>
      <c r="I11" s="82"/>
      <c r="J11" s="82"/>
    </row>
    <row r="12" spans="1:10" ht="18.75" hidden="1" customHeight="1" x14ac:dyDescent="0.3">
      <c r="A12" s="10"/>
      <c r="B12" s="10"/>
      <c r="C12" s="10"/>
      <c r="D12" s="10"/>
      <c r="G12" s="82"/>
      <c r="H12" s="82"/>
      <c r="I12" s="82"/>
      <c r="J12" s="82"/>
    </row>
    <row r="13" spans="1:10" ht="18.75" hidden="1" customHeight="1" x14ac:dyDescent="0.3">
      <c r="G13" s="82"/>
      <c r="H13" s="82"/>
      <c r="I13" s="82"/>
      <c r="J13" s="82"/>
    </row>
    <row r="14" spans="1:10" ht="13.5" hidden="1" customHeight="1" x14ac:dyDescent="0.3">
      <c r="A14" s="5"/>
      <c r="B14" s="5"/>
      <c r="C14" s="5"/>
      <c r="D14" s="5"/>
      <c r="E14" s="5"/>
      <c r="F14" s="5"/>
      <c r="G14" s="82"/>
      <c r="H14" s="82"/>
      <c r="I14" s="82"/>
      <c r="J14" s="82"/>
    </row>
    <row r="15" spans="1:10" ht="18.75" hidden="1" customHeight="1" x14ac:dyDescent="0.3">
      <c r="A15" s="26"/>
      <c r="B15" s="26"/>
      <c r="C15" s="26"/>
      <c r="D15" s="26"/>
      <c r="E15" s="26"/>
      <c r="F15" s="26"/>
      <c r="G15" s="82"/>
      <c r="H15" s="82"/>
      <c r="I15" s="82"/>
      <c r="J15" s="82"/>
    </row>
    <row r="16" spans="1:10" ht="3.75" hidden="1" customHeight="1" x14ac:dyDescent="0.3">
      <c r="A16" s="26"/>
      <c r="B16" s="26"/>
      <c r="C16" s="26"/>
      <c r="D16" s="26"/>
      <c r="E16" s="26"/>
      <c r="F16" s="26"/>
      <c r="G16" s="82"/>
      <c r="H16" s="82"/>
      <c r="I16" s="82"/>
      <c r="J16" s="82"/>
    </row>
    <row r="17" spans="1:12" ht="18.75" hidden="1" customHeight="1" x14ac:dyDescent="0.3">
      <c r="A17" s="12"/>
      <c r="B17" s="12"/>
      <c r="C17" s="12"/>
      <c r="D17" s="12"/>
      <c r="E17" s="12"/>
      <c r="F17" s="12"/>
      <c r="G17" s="82"/>
      <c r="H17" s="82"/>
      <c r="I17" s="82"/>
      <c r="J17" s="82"/>
    </row>
    <row r="18" spans="1:12" ht="12.75" hidden="1" customHeight="1" x14ac:dyDescent="0.3">
      <c r="A18" s="26"/>
      <c r="B18" s="26"/>
      <c r="C18" s="27"/>
      <c r="D18" s="27"/>
      <c r="E18" s="27"/>
      <c r="F18" s="12"/>
      <c r="G18" s="82"/>
      <c r="H18" s="82"/>
      <c r="I18" s="82"/>
      <c r="J18" s="82"/>
    </row>
    <row r="19" spans="1:12" s="14" customFormat="1" ht="18.75" hidden="1" customHeight="1" x14ac:dyDescent="0.2">
      <c r="A19" s="13"/>
      <c r="B19" s="13"/>
      <c r="D19" s="13"/>
      <c r="F19" s="13"/>
      <c r="G19" s="82"/>
      <c r="H19" s="82"/>
      <c r="I19" s="82"/>
      <c r="J19" s="82"/>
      <c r="L19" s="15"/>
    </row>
    <row r="20" spans="1:12" s="14" customFormat="1" ht="18.75" hidden="1" customHeight="1" x14ac:dyDescent="0.3">
      <c r="A20" s="13"/>
      <c r="B20" s="13"/>
      <c r="C20" s="27"/>
      <c r="D20" s="27"/>
      <c r="E20" s="27"/>
      <c r="F20" s="12"/>
      <c r="G20" s="82"/>
      <c r="H20" s="82"/>
      <c r="I20" s="82"/>
      <c r="J20" s="82"/>
      <c r="L20" s="15"/>
    </row>
    <row r="21" spans="1:12" ht="13.5" hidden="1" customHeight="1" x14ac:dyDescent="0.3">
      <c r="B21" s="12"/>
      <c r="C21" s="14"/>
      <c r="D21" s="13"/>
      <c r="E21" s="14"/>
      <c r="F21" s="13"/>
      <c r="G21" s="82"/>
      <c r="H21" s="82"/>
      <c r="I21" s="82"/>
      <c r="J21" s="82"/>
    </row>
    <row r="22" spans="1:12" ht="4.5" hidden="1" customHeight="1" x14ac:dyDescent="0.3">
      <c r="B22" s="12"/>
      <c r="C22" s="27"/>
      <c r="D22" s="27"/>
      <c r="E22" s="27"/>
      <c r="F22" s="12"/>
      <c r="G22" s="82"/>
      <c r="H22" s="82"/>
      <c r="I22" s="82"/>
      <c r="J22" s="82"/>
    </row>
    <row r="23" spans="1:12" ht="13.5" hidden="1" customHeight="1" x14ac:dyDescent="0.3">
      <c r="B23" s="12"/>
      <c r="C23" s="14"/>
      <c r="D23" s="13"/>
      <c r="E23" s="14"/>
      <c r="F23" s="13"/>
      <c r="G23" s="82"/>
      <c r="H23" s="82"/>
      <c r="I23" s="82"/>
      <c r="J23" s="82"/>
    </row>
    <row r="24" spans="1:12" ht="13.5" hidden="1" customHeight="1" x14ac:dyDescent="0.3">
      <c r="B24" s="12"/>
      <c r="C24" s="27"/>
      <c r="D24" s="27"/>
      <c r="E24" s="27"/>
      <c r="F24" s="12"/>
      <c r="G24" s="82"/>
      <c r="H24" s="82"/>
      <c r="I24" s="82"/>
      <c r="J24" s="82"/>
    </row>
    <row r="25" spans="1:12" ht="13.5" hidden="1" customHeight="1" x14ac:dyDescent="0.3">
      <c r="B25" s="12"/>
      <c r="C25" s="14"/>
      <c r="D25" s="13"/>
      <c r="E25" s="14"/>
      <c r="F25" s="13"/>
      <c r="G25" s="82"/>
      <c r="H25" s="82"/>
      <c r="I25" s="82"/>
      <c r="J25" s="82"/>
    </row>
    <row r="26" spans="1:12" ht="53.25" customHeight="1" x14ac:dyDescent="0.3">
      <c r="B26" s="11"/>
      <c r="C26" s="11"/>
      <c r="D26" s="12"/>
      <c r="E26" s="12"/>
      <c r="F26" s="12"/>
      <c r="G26" s="82"/>
      <c r="H26" s="82"/>
      <c r="I26" s="82"/>
      <c r="J26" s="82"/>
    </row>
    <row r="27" spans="1:12" ht="3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2" ht="3" hidden="1" customHeight="1" x14ac:dyDescent="0.3"/>
    <row r="29" spans="1:12" ht="12.75" hidden="1" customHeight="1" x14ac:dyDescent="0.3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2" hidden="1" x14ac:dyDescent="0.3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2" hidden="1" x14ac:dyDescent="0.3">
      <c r="A31" s="16"/>
    </row>
    <row r="32" spans="1:12" ht="9" hidden="1" customHeight="1" x14ac:dyDescent="0.3"/>
    <row r="33" spans="1:13" hidden="1" x14ac:dyDescent="0.3"/>
    <row r="34" spans="1:13" ht="15" customHeight="1" x14ac:dyDescent="0.3">
      <c r="A34" s="77"/>
      <c r="B34" s="77"/>
      <c r="C34" s="77"/>
      <c r="D34" s="17"/>
      <c r="E34" s="17"/>
      <c r="F34" s="17"/>
    </row>
    <row r="35" spans="1:13" ht="12.75" customHeight="1" x14ac:dyDescent="0.3">
      <c r="A35" s="73" t="s">
        <v>8</v>
      </c>
      <c r="B35" s="73" t="s">
        <v>241</v>
      </c>
      <c r="C35" s="73" t="s">
        <v>9</v>
      </c>
      <c r="D35" s="73" t="s">
        <v>2</v>
      </c>
      <c r="E35" s="73"/>
      <c r="F35" s="73"/>
      <c r="G35" s="73" t="s">
        <v>243</v>
      </c>
      <c r="H35" s="73"/>
      <c r="I35" s="73"/>
      <c r="J35" s="73"/>
    </row>
    <row r="36" spans="1:13" ht="5.25" customHeight="1" x14ac:dyDescent="0.3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3" ht="6" customHeight="1" x14ac:dyDescent="0.3">
      <c r="A37" s="73"/>
      <c r="B37" s="73"/>
      <c r="C37" s="73"/>
      <c r="D37" s="66" t="s">
        <v>10</v>
      </c>
      <c r="E37" s="66" t="s">
        <v>3</v>
      </c>
      <c r="F37" s="66" t="s">
        <v>4</v>
      </c>
      <c r="G37" s="73"/>
      <c r="H37" s="73"/>
      <c r="I37" s="73"/>
      <c r="J37" s="73"/>
    </row>
    <row r="38" spans="1:13" ht="18.75" customHeight="1" x14ac:dyDescent="0.3">
      <c r="A38" s="73"/>
      <c r="B38" s="73"/>
      <c r="C38" s="73"/>
      <c r="D38" s="66"/>
      <c r="E38" s="66"/>
      <c r="F38" s="66"/>
      <c r="G38" s="73" t="s">
        <v>5</v>
      </c>
      <c r="H38" s="74" t="s">
        <v>14</v>
      </c>
      <c r="I38" s="66" t="s">
        <v>6</v>
      </c>
      <c r="J38" s="66" t="s">
        <v>7</v>
      </c>
    </row>
    <row r="39" spans="1:13" ht="7.5" customHeight="1" x14ac:dyDescent="0.3">
      <c r="A39" s="73"/>
      <c r="B39" s="73"/>
      <c r="C39" s="73"/>
      <c r="D39" s="66"/>
      <c r="E39" s="66"/>
      <c r="F39" s="66"/>
      <c r="G39" s="73"/>
      <c r="H39" s="74"/>
      <c r="I39" s="66"/>
      <c r="J39" s="66"/>
    </row>
    <row r="40" spans="1:13" ht="23.25" x14ac:dyDescent="0.3">
      <c r="A40" s="34">
        <v>1</v>
      </c>
      <c r="B40" s="34">
        <v>2</v>
      </c>
      <c r="C40" s="34">
        <v>3</v>
      </c>
      <c r="D40" s="34">
        <v>4</v>
      </c>
      <c r="E40" s="34">
        <v>5</v>
      </c>
      <c r="F40" s="34">
        <v>6</v>
      </c>
      <c r="G40" s="34">
        <v>5</v>
      </c>
      <c r="H40" s="34">
        <v>6</v>
      </c>
      <c r="I40" s="34">
        <v>14</v>
      </c>
      <c r="J40" s="34">
        <v>15</v>
      </c>
    </row>
    <row r="41" spans="1:13" ht="32.25" customHeight="1" x14ac:dyDescent="0.3">
      <c r="A41" s="34">
        <v>1</v>
      </c>
      <c r="B41" s="41" t="s">
        <v>247</v>
      </c>
      <c r="C41" s="45"/>
      <c r="D41" s="43"/>
      <c r="E41" s="45"/>
      <c r="F41" s="45"/>
      <c r="G41" s="43">
        <v>4</v>
      </c>
      <c r="H41" s="52">
        <v>158540.4</v>
      </c>
      <c r="I41" s="35"/>
      <c r="J41" s="36"/>
      <c r="M41" s="32"/>
    </row>
    <row r="42" spans="1:13" ht="23.25" x14ac:dyDescent="0.3">
      <c r="A42" s="34">
        <v>2</v>
      </c>
      <c r="B42" s="42" t="s">
        <v>248</v>
      </c>
      <c r="C42" s="45"/>
      <c r="D42" s="44"/>
      <c r="E42" s="45"/>
      <c r="F42" s="45"/>
      <c r="G42" s="44">
        <v>4</v>
      </c>
      <c r="H42" s="53">
        <v>40946.400000000001</v>
      </c>
      <c r="I42" s="35"/>
      <c r="J42" s="36"/>
    </row>
    <row r="43" spans="1:13" ht="23.25" x14ac:dyDescent="0.3">
      <c r="A43" s="34">
        <f>A42+1</f>
        <v>3</v>
      </c>
      <c r="B43" s="42" t="s">
        <v>254</v>
      </c>
      <c r="C43" s="17"/>
      <c r="D43" s="40"/>
      <c r="E43" s="17"/>
      <c r="F43" s="17"/>
      <c r="G43" s="48">
        <v>4</v>
      </c>
      <c r="H43" s="53">
        <v>15735.6</v>
      </c>
      <c r="I43" s="35"/>
      <c r="J43" s="36"/>
    </row>
    <row r="44" spans="1:13" ht="23.25" x14ac:dyDescent="0.3">
      <c r="A44" s="34">
        <f t="shared" ref="A44:A49" si="0">A43+1</f>
        <v>4</v>
      </c>
      <c r="B44" s="46" t="s">
        <v>255</v>
      </c>
      <c r="C44" s="17"/>
      <c r="D44" s="40"/>
      <c r="E44" s="17"/>
      <c r="F44" s="17"/>
      <c r="G44" s="44">
        <v>4</v>
      </c>
      <c r="H44" s="52">
        <v>25718.400000000001</v>
      </c>
      <c r="I44" s="35"/>
      <c r="J44" s="36"/>
    </row>
    <row r="45" spans="1:13" ht="23.25" x14ac:dyDescent="0.3">
      <c r="A45" s="34">
        <f t="shared" si="0"/>
        <v>5</v>
      </c>
      <c r="B45" s="42" t="s">
        <v>249</v>
      </c>
      <c r="C45" s="17"/>
      <c r="D45" s="40"/>
      <c r="E45" s="17"/>
      <c r="F45" s="17"/>
      <c r="G45" s="44">
        <v>4</v>
      </c>
      <c r="H45" s="52">
        <v>7444.8</v>
      </c>
      <c r="I45" s="35"/>
      <c r="J45" s="36"/>
    </row>
    <row r="46" spans="1:13" ht="23.25" x14ac:dyDescent="0.3">
      <c r="A46" s="34">
        <f t="shared" si="0"/>
        <v>6</v>
      </c>
      <c r="B46" s="47" t="s">
        <v>250</v>
      </c>
      <c r="C46" s="17"/>
      <c r="D46" s="40"/>
      <c r="E46" s="17"/>
      <c r="F46" s="17"/>
      <c r="G46" s="44">
        <v>4</v>
      </c>
      <c r="H46" s="52">
        <v>6598.8</v>
      </c>
      <c r="I46" s="35"/>
      <c r="J46" s="36"/>
    </row>
    <row r="47" spans="1:13" ht="23.25" x14ac:dyDescent="0.3">
      <c r="A47" s="34">
        <f t="shared" si="0"/>
        <v>7</v>
      </c>
      <c r="B47" s="42" t="s">
        <v>251</v>
      </c>
      <c r="C47" s="17"/>
      <c r="D47" s="40"/>
      <c r="E47" s="17"/>
      <c r="F47" s="17"/>
      <c r="G47" s="44">
        <v>4</v>
      </c>
      <c r="H47" s="52">
        <v>1353.6</v>
      </c>
      <c r="I47" s="35"/>
      <c r="J47" s="36"/>
    </row>
    <row r="48" spans="1:13" ht="23.25" x14ac:dyDescent="0.3">
      <c r="A48" s="34">
        <f t="shared" si="0"/>
        <v>8</v>
      </c>
      <c r="B48" s="42" t="s">
        <v>252</v>
      </c>
      <c r="C48" s="17"/>
      <c r="D48" s="40"/>
      <c r="E48" s="17"/>
      <c r="F48" s="17"/>
      <c r="G48" s="44">
        <v>4</v>
      </c>
      <c r="H48" s="52">
        <v>2030.4</v>
      </c>
      <c r="I48" s="35"/>
      <c r="J48" s="36"/>
    </row>
    <row r="49" spans="1:10" ht="23.25" x14ac:dyDescent="0.3">
      <c r="A49" s="34">
        <f t="shared" si="0"/>
        <v>9</v>
      </c>
      <c r="B49" s="42" t="s">
        <v>253</v>
      </c>
      <c r="C49" s="17"/>
      <c r="D49" s="40"/>
      <c r="E49" s="17"/>
      <c r="F49" s="17"/>
      <c r="G49" s="44">
        <v>4</v>
      </c>
      <c r="H49" s="52">
        <v>8798.4</v>
      </c>
      <c r="I49" s="35"/>
      <c r="J49" s="36"/>
    </row>
    <row r="50" spans="1:10" ht="23.25" x14ac:dyDescent="0.3">
      <c r="A50" s="83"/>
      <c r="B50" s="83"/>
      <c r="C50" s="83"/>
      <c r="D50" s="83"/>
      <c r="E50" s="83"/>
      <c r="F50" s="83"/>
      <c r="G50" s="49" t="s">
        <v>16</v>
      </c>
      <c r="H50" s="37">
        <f>SUM(H41:H49)</f>
        <v>267166.8</v>
      </c>
      <c r="I50" s="35">
        <f>SUM(I41:I42)</f>
        <v>0</v>
      </c>
      <c r="J50" s="35">
        <f>SUM(J41:J42)</f>
        <v>0</v>
      </c>
    </row>
    <row r="51" spans="1:10" x14ac:dyDescent="0.3">
      <c r="B51" s="22"/>
      <c r="C51" s="22"/>
      <c r="D51" s="22"/>
      <c r="E51" s="22"/>
      <c r="F51" s="22"/>
      <c r="G51" s="50"/>
      <c r="H51" s="51"/>
      <c r="I51" s="51"/>
      <c r="J51" s="50"/>
    </row>
    <row r="52" spans="1:10" x14ac:dyDescent="0.3">
      <c r="B52" s="22"/>
      <c r="C52" s="22"/>
      <c r="E52" s="22"/>
      <c r="G52" s="50"/>
      <c r="H52" s="51"/>
      <c r="I52" s="51"/>
      <c r="J52" s="50"/>
    </row>
    <row r="53" spans="1:10" x14ac:dyDescent="0.3">
      <c r="A53" s="84" t="s">
        <v>257</v>
      </c>
      <c r="B53" s="85"/>
      <c r="C53" s="19"/>
      <c r="D53" s="38"/>
      <c r="E53" s="19"/>
      <c r="F53" s="38"/>
      <c r="G53" s="18"/>
      <c r="H53" s="21"/>
      <c r="I53" s="51"/>
      <c r="J53" s="50"/>
    </row>
    <row r="54" spans="1:10" ht="15.75" customHeight="1" x14ac:dyDescent="0.35">
      <c r="A54" s="86" t="s">
        <v>245</v>
      </c>
      <c r="B54" s="85"/>
      <c r="C54" s="76"/>
      <c r="D54" s="76"/>
      <c r="E54" s="76"/>
      <c r="F54" s="76"/>
      <c r="G54" s="33"/>
      <c r="H54" s="33" t="s">
        <v>244</v>
      </c>
      <c r="I54" s="28"/>
      <c r="J54" s="28"/>
    </row>
    <row r="55" spans="1:10" x14ac:dyDescent="0.3">
      <c r="A55" s="24"/>
      <c r="B55" s="24"/>
      <c r="C55" s="65"/>
      <c r="D55" s="65"/>
      <c r="E55" s="65"/>
      <c r="F55" s="65"/>
      <c r="G55" s="65"/>
      <c r="H55" s="65"/>
      <c r="I55" s="28"/>
      <c r="J55" s="28"/>
    </row>
    <row r="56" spans="1:10" x14ac:dyDescent="0.3">
      <c r="A56" s="24"/>
      <c r="B56" s="24"/>
      <c r="C56" s="63"/>
      <c r="D56" s="63"/>
      <c r="E56" s="63"/>
      <c r="F56" s="63"/>
      <c r="G56" s="29"/>
      <c r="H56" s="29"/>
      <c r="I56" s="28"/>
      <c r="J56" s="28"/>
    </row>
    <row r="57" spans="1:10" x14ac:dyDescent="0.3">
      <c r="A57" s="24"/>
      <c r="B57" s="24"/>
      <c r="C57" s="65"/>
      <c r="D57" s="65"/>
      <c r="E57" s="65"/>
      <c r="F57" s="65"/>
      <c r="G57" s="65"/>
      <c r="H57" s="65"/>
      <c r="I57" s="28"/>
      <c r="J57" s="28"/>
    </row>
    <row r="58" spans="1:10" x14ac:dyDescent="0.3">
      <c r="A58" s="24"/>
      <c r="B58" s="24"/>
      <c r="C58" s="63"/>
      <c r="D58" s="63"/>
      <c r="E58" s="63"/>
      <c r="F58" s="63"/>
      <c r="G58" s="29"/>
      <c r="H58" s="29"/>
      <c r="I58" s="30"/>
      <c r="J58" s="30"/>
    </row>
    <row r="59" spans="1:10" ht="18.75" customHeight="1" x14ac:dyDescent="0.3">
      <c r="A59" s="24"/>
      <c r="B59" s="24"/>
      <c r="C59" s="65"/>
      <c r="D59" s="65"/>
      <c r="E59" s="65"/>
      <c r="F59" s="65"/>
      <c r="G59" s="65"/>
      <c r="H59" s="65"/>
      <c r="I59" s="30"/>
      <c r="J59" s="30"/>
    </row>
    <row r="60" spans="1:10" x14ac:dyDescent="0.3">
      <c r="A60" s="24"/>
      <c r="B60" s="24"/>
      <c r="C60" s="63"/>
      <c r="D60" s="63"/>
      <c r="E60" s="63"/>
      <c r="F60" s="63"/>
      <c r="G60" s="29"/>
      <c r="H60" s="29"/>
      <c r="I60" s="30"/>
      <c r="J60" s="30"/>
    </row>
    <row r="61" spans="1:10" ht="18.75" customHeight="1" x14ac:dyDescent="0.3">
      <c r="A61" s="24"/>
      <c r="B61" s="24"/>
      <c r="C61" s="65"/>
      <c r="D61" s="65"/>
      <c r="E61" s="65"/>
      <c r="F61" s="65"/>
      <c r="G61" s="65"/>
      <c r="H61" s="65"/>
      <c r="I61" s="30"/>
      <c r="J61" s="30"/>
    </row>
    <row r="62" spans="1:10" ht="13.15" customHeight="1" x14ac:dyDescent="0.3">
      <c r="A62" s="24"/>
      <c r="B62" s="24"/>
      <c r="C62" s="63"/>
      <c r="D62" s="63"/>
      <c r="E62" s="63"/>
      <c r="F62" s="63"/>
      <c r="G62" s="64"/>
      <c r="H62" s="64"/>
      <c r="I62" s="30"/>
      <c r="J62" s="30"/>
    </row>
    <row r="63" spans="1:10" ht="12.75" customHeight="1" x14ac:dyDescent="0.3">
      <c r="A63" s="24"/>
      <c r="B63" s="24"/>
      <c r="C63" s="65"/>
      <c r="D63" s="65"/>
      <c r="E63" s="65"/>
      <c r="F63" s="65"/>
      <c r="G63" s="65"/>
      <c r="H63" s="65"/>
      <c r="I63" s="30"/>
      <c r="J63" s="30"/>
    </row>
    <row r="64" spans="1:10" ht="12.75" customHeight="1" x14ac:dyDescent="0.3">
      <c r="A64" s="24"/>
      <c r="B64" s="24"/>
      <c r="C64" s="63"/>
      <c r="D64" s="63"/>
      <c r="E64" s="63"/>
      <c r="F64" s="63"/>
      <c r="G64" s="64"/>
      <c r="H64" s="64"/>
      <c r="I64" s="30"/>
      <c r="J64" s="30"/>
    </row>
    <row r="65" spans="1:10" ht="12.75" customHeight="1" x14ac:dyDescent="0.3">
      <c r="A65" s="24"/>
      <c r="B65" s="24"/>
      <c r="C65" s="65"/>
      <c r="D65" s="65"/>
      <c r="E65" s="65"/>
      <c r="F65" s="65"/>
      <c r="G65" s="65"/>
      <c r="H65" s="65"/>
      <c r="I65" s="30"/>
      <c r="J65" s="30"/>
    </row>
    <row r="66" spans="1:10" ht="12.75" customHeight="1" x14ac:dyDescent="0.3">
      <c r="A66" s="24"/>
      <c r="B66" s="24"/>
      <c r="C66" s="63"/>
      <c r="D66" s="63"/>
      <c r="E66" s="63"/>
      <c r="F66" s="63"/>
      <c r="G66" s="64"/>
      <c r="H66" s="64"/>
      <c r="I66" s="30"/>
      <c r="J66" s="30"/>
    </row>
    <row r="67" spans="1:10" ht="15" customHeight="1" x14ac:dyDescent="0.3">
      <c r="A67" s="24"/>
      <c r="B67" s="24"/>
      <c r="C67" s="65"/>
      <c r="D67" s="65"/>
      <c r="E67" s="65"/>
      <c r="F67" s="65"/>
      <c r="G67" s="65"/>
      <c r="H67" s="65"/>
      <c r="I67" s="30"/>
      <c r="J67" s="30"/>
    </row>
    <row r="68" spans="1:10" ht="12.75" hidden="1" customHeight="1" x14ac:dyDescent="0.3">
      <c r="A68" s="24"/>
      <c r="B68" s="24"/>
      <c r="C68" s="63"/>
      <c r="D68" s="63"/>
      <c r="E68" s="63"/>
      <c r="F68" s="63"/>
      <c r="G68" s="64"/>
      <c r="H68" s="64"/>
      <c r="I68" s="30"/>
      <c r="J68" s="30"/>
    </row>
    <row r="69" spans="1:10" ht="12.75" hidden="1" customHeight="1" x14ac:dyDescent="0.3">
      <c r="A69" s="24"/>
      <c r="B69" s="24"/>
      <c r="C69" s="65"/>
      <c r="D69" s="65"/>
      <c r="E69" s="65"/>
      <c r="F69" s="65"/>
      <c r="G69" s="65"/>
      <c r="H69" s="65"/>
      <c r="I69" s="30"/>
      <c r="J69" s="30"/>
    </row>
    <row r="70" spans="1:10" ht="12.75" hidden="1" customHeight="1" x14ac:dyDescent="0.3">
      <c r="A70" s="24"/>
      <c r="B70" s="24"/>
      <c r="C70" s="63"/>
      <c r="D70" s="63"/>
      <c r="E70" s="63"/>
      <c r="F70" s="63"/>
      <c r="G70" s="64"/>
      <c r="H70" s="64"/>
      <c r="I70" s="30"/>
      <c r="J70" s="30"/>
    </row>
    <row r="71" spans="1:10" ht="12.75" hidden="1" customHeight="1" x14ac:dyDescent="0.3">
      <c r="A71" s="24"/>
      <c r="B71" s="24"/>
      <c r="C71" s="65"/>
      <c r="D71" s="65"/>
      <c r="E71" s="65"/>
      <c r="F71" s="65"/>
      <c r="G71" s="65"/>
      <c r="H71" s="65"/>
      <c r="I71" s="30"/>
      <c r="J71" s="30"/>
    </row>
    <row r="72" spans="1:10" ht="12.75" hidden="1" customHeight="1" x14ac:dyDescent="0.3">
      <c r="A72" s="24"/>
      <c r="B72" s="24"/>
      <c r="C72" s="63"/>
      <c r="D72" s="63"/>
      <c r="E72" s="63"/>
      <c r="F72" s="63"/>
      <c r="G72" s="64"/>
      <c r="H72" s="64"/>
      <c r="I72" s="30"/>
      <c r="J72" s="30"/>
    </row>
    <row r="73" spans="1:10" ht="12.75" hidden="1" customHeight="1" x14ac:dyDescent="0.3">
      <c r="A73" s="24"/>
      <c r="B73" s="24"/>
      <c r="C73" s="65"/>
      <c r="D73" s="65"/>
      <c r="E73" s="65"/>
      <c r="F73" s="65"/>
      <c r="G73" s="65"/>
      <c r="H73" s="65"/>
      <c r="I73" s="30"/>
      <c r="J73" s="30"/>
    </row>
    <row r="74" spans="1:10" ht="12.75" hidden="1" customHeight="1" x14ac:dyDescent="0.3">
      <c r="A74" s="24"/>
      <c r="B74" s="24"/>
      <c r="C74" s="63"/>
      <c r="D74" s="63"/>
      <c r="E74" s="63"/>
      <c r="F74" s="63"/>
      <c r="G74" s="64"/>
      <c r="H74" s="64"/>
      <c r="I74" s="30"/>
      <c r="J74" s="30"/>
    </row>
    <row r="75" spans="1:10" ht="12.75" hidden="1" customHeight="1" x14ac:dyDescent="0.3">
      <c r="A75" s="24"/>
      <c r="B75" s="24"/>
      <c r="C75" s="65"/>
      <c r="D75" s="65"/>
      <c r="E75" s="65"/>
      <c r="F75" s="65"/>
      <c r="G75" s="65"/>
      <c r="H75" s="65"/>
      <c r="I75" s="30"/>
      <c r="J75" s="30"/>
    </row>
    <row r="76" spans="1:10" ht="12.75" hidden="1" customHeight="1" x14ac:dyDescent="0.3">
      <c r="A76" s="24"/>
      <c r="B76" s="24"/>
      <c r="C76" s="63"/>
      <c r="D76" s="63"/>
      <c r="E76" s="63"/>
      <c r="F76" s="63"/>
      <c r="G76" s="64"/>
      <c r="H76" s="64"/>
      <c r="I76" s="30"/>
      <c r="J76" s="30"/>
    </row>
    <row r="77" spans="1:10" ht="12.75" hidden="1" customHeight="1" x14ac:dyDescent="0.3">
      <c r="A77" s="24"/>
      <c r="B77" s="24"/>
      <c r="C77" s="65"/>
      <c r="D77" s="65"/>
      <c r="E77" s="65"/>
      <c r="F77" s="65"/>
      <c r="G77" s="65"/>
      <c r="H77" s="65"/>
      <c r="I77" s="30"/>
      <c r="J77" s="30"/>
    </row>
    <row r="78" spans="1:10" ht="12.75" hidden="1" customHeight="1" x14ac:dyDescent="0.3">
      <c r="A78" s="24"/>
      <c r="B78" s="24"/>
      <c r="C78" s="63"/>
      <c r="D78" s="63"/>
      <c r="E78" s="63"/>
      <c r="F78" s="63"/>
      <c r="G78" s="64"/>
      <c r="H78" s="64"/>
      <c r="I78" s="30"/>
      <c r="J78" s="30"/>
    </row>
    <row r="79" spans="1:10" ht="12.75" hidden="1" customHeight="1" x14ac:dyDescent="0.3">
      <c r="A79" s="24"/>
      <c r="B79" s="24"/>
      <c r="C79" s="65"/>
      <c r="D79" s="65"/>
      <c r="E79" s="65"/>
      <c r="F79" s="65"/>
      <c r="G79" s="65"/>
      <c r="H79" s="65"/>
      <c r="I79" s="30"/>
      <c r="J79" s="30"/>
    </row>
    <row r="80" spans="1:10" ht="12.75" hidden="1" customHeight="1" x14ac:dyDescent="0.3">
      <c r="A80" s="24"/>
      <c r="B80" s="24"/>
      <c r="C80" s="63"/>
      <c r="D80" s="63"/>
      <c r="E80" s="63"/>
      <c r="F80" s="63"/>
      <c r="G80" s="64"/>
      <c r="H80" s="64"/>
      <c r="I80" s="30"/>
      <c r="J80" s="30"/>
    </row>
    <row r="81" spans="1:10" ht="12.75" hidden="1" customHeight="1" x14ac:dyDescent="0.3">
      <c r="A81" s="24"/>
      <c r="B81" s="24"/>
      <c r="C81" s="65"/>
      <c r="D81" s="65"/>
      <c r="E81" s="65"/>
      <c r="F81" s="65"/>
      <c r="G81" s="65"/>
      <c r="H81" s="65"/>
      <c r="I81" s="30"/>
      <c r="J81" s="30"/>
    </row>
    <row r="82" spans="1:10" ht="12.75" hidden="1" customHeight="1" x14ac:dyDescent="0.3">
      <c r="A82" s="24"/>
      <c r="B82" s="24"/>
      <c r="C82" s="63"/>
      <c r="D82" s="63"/>
      <c r="E82" s="63"/>
      <c r="F82" s="63"/>
      <c r="G82" s="64"/>
      <c r="H82" s="64"/>
      <c r="I82" s="30"/>
      <c r="J82" s="30"/>
    </row>
    <row r="83" spans="1:10" hidden="1" x14ac:dyDescent="0.3">
      <c r="A83" s="24"/>
      <c r="B83" s="24"/>
      <c r="C83" s="65"/>
      <c r="D83" s="65"/>
      <c r="E83" s="65"/>
      <c r="F83" s="65"/>
      <c r="G83" s="65"/>
      <c r="H83" s="65"/>
      <c r="I83" s="28"/>
      <c r="J83" s="28"/>
    </row>
    <row r="84" spans="1:10" ht="15.75" customHeight="1" x14ac:dyDescent="0.3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5.75" customHeight="1" x14ac:dyDescent="0.3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30.75" customHeight="1" x14ac:dyDescent="0.3">
      <c r="A86" s="31"/>
      <c r="B86" s="28"/>
      <c r="C86" s="28"/>
      <c r="D86" s="28"/>
      <c r="E86" s="28"/>
      <c r="F86" s="28"/>
      <c r="G86" s="28"/>
      <c r="H86" s="28"/>
      <c r="I86" s="28"/>
      <c r="J86" s="28"/>
    </row>
    <row r="87" spans="1:10" x14ac:dyDescent="0.3">
      <c r="A87" s="30"/>
      <c r="B87" s="28"/>
      <c r="C87" s="80"/>
      <c r="D87" s="80"/>
      <c r="E87" s="80"/>
      <c r="F87" s="80"/>
      <c r="G87" s="80"/>
      <c r="H87" s="80"/>
      <c r="I87" s="28"/>
      <c r="J87" s="28"/>
    </row>
    <row r="88" spans="1:10" x14ac:dyDescent="0.3">
      <c r="A88" s="30"/>
      <c r="B88" s="28"/>
      <c r="C88" s="79"/>
      <c r="D88" s="79"/>
      <c r="E88" s="79"/>
      <c r="F88" s="79"/>
      <c r="G88" s="79"/>
      <c r="H88" s="79"/>
      <c r="I88" s="28"/>
      <c r="J88" s="28"/>
    </row>
    <row r="89" spans="1:10" x14ac:dyDescent="0.3">
      <c r="A89" s="30"/>
      <c r="B89" s="28"/>
      <c r="C89" s="79"/>
      <c r="D89" s="79"/>
      <c r="E89" s="79"/>
      <c r="F89" s="79"/>
      <c r="G89" s="79"/>
      <c r="H89" s="79"/>
      <c r="I89" s="28"/>
      <c r="J89" s="28"/>
    </row>
    <row r="90" spans="1:10" x14ac:dyDescent="0.3">
      <c r="A90" s="30"/>
      <c r="B90" s="28"/>
      <c r="C90" s="79"/>
      <c r="D90" s="79"/>
      <c r="E90" s="79"/>
      <c r="F90" s="79"/>
      <c r="G90" s="79"/>
      <c r="H90" s="79"/>
      <c r="I90" s="28"/>
      <c r="J90" s="28"/>
    </row>
    <row r="91" spans="1:10" x14ac:dyDescent="0.3">
      <c r="A91" s="5"/>
      <c r="C91" s="81">
        <f>C22</f>
        <v>0</v>
      </c>
      <c r="D91" s="81"/>
      <c r="E91" s="81"/>
      <c r="F91" s="81"/>
      <c r="G91" s="81"/>
      <c r="H91" s="81"/>
    </row>
    <row r="92" spans="1:10" x14ac:dyDescent="0.3">
      <c r="A92" s="5"/>
      <c r="C92" s="72" t="s">
        <v>15</v>
      </c>
      <c r="D92" s="72"/>
      <c r="E92" s="72"/>
      <c r="F92" s="72"/>
      <c r="G92" s="72"/>
      <c r="H92" s="72"/>
    </row>
    <row r="93" spans="1:10" hidden="1" x14ac:dyDescent="0.3">
      <c r="A93" s="5"/>
      <c r="C93" s="81">
        <f>C24</f>
        <v>0</v>
      </c>
      <c r="D93" s="81"/>
      <c r="E93" s="81"/>
      <c r="F93" s="81"/>
      <c r="G93" s="81"/>
      <c r="H93" s="81"/>
    </row>
    <row r="94" spans="1:10" hidden="1" x14ac:dyDescent="0.3">
      <c r="A94" s="5"/>
      <c r="C94" s="72" t="s">
        <v>15</v>
      </c>
      <c r="D94" s="72"/>
      <c r="E94" s="72"/>
      <c r="F94" s="72"/>
      <c r="G94" s="72"/>
      <c r="H94" s="72"/>
    </row>
    <row r="95" spans="1:10" hidden="1" x14ac:dyDescent="0.3">
      <c r="A95" s="5"/>
      <c r="C95" s="81" t="e">
        <f>#REF!</f>
        <v>#REF!</v>
      </c>
      <c r="D95" s="81"/>
      <c r="E95" s="81"/>
      <c r="F95" s="81"/>
      <c r="G95" s="81"/>
      <c r="H95" s="81"/>
    </row>
    <row r="96" spans="1:10" hidden="1" x14ac:dyDescent="0.3">
      <c r="A96" s="5"/>
      <c r="C96" s="72" t="s">
        <v>15</v>
      </c>
      <c r="D96" s="72"/>
      <c r="E96" s="72"/>
      <c r="F96" s="72"/>
      <c r="G96" s="72"/>
      <c r="H96" s="72"/>
    </row>
    <row r="97" spans="1:8" hidden="1" x14ac:dyDescent="0.3">
      <c r="A97" s="5"/>
      <c r="C97" s="81" t="e">
        <f>#REF!</f>
        <v>#REF!</v>
      </c>
      <c r="D97" s="81"/>
      <c r="E97" s="81"/>
      <c r="F97" s="81"/>
      <c r="G97" s="81"/>
      <c r="H97" s="81"/>
    </row>
    <row r="98" spans="1:8" hidden="1" x14ac:dyDescent="0.3">
      <c r="A98" s="5"/>
      <c r="C98" s="72" t="s">
        <v>15</v>
      </c>
      <c r="D98" s="72"/>
      <c r="E98" s="72"/>
      <c r="F98" s="72"/>
      <c r="G98" s="72"/>
      <c r="H98" s="72"/>
    </row>
    <row r="99" spans="1:8" x14ac:dyDescent="0.3">
      <c r="A99" s="5" t="s">
        <v>17</v>
      </c>
      <c r="D99" s="71" t="e">
        <f>+#REF!</f>
        <v>#REF!</v>
      </c>
      <c r="E99" s="71"/>
      <c r="F99" s="71"/>
      <c r="G99" s="71"/>
      <c r="H99" s="71"/>
    </row>
    <row r="100" spans="1:8" x14ac:dyDescent="0.3">
      <c r="D100" s="70" t="s">
        <v>1</v>
      </c>
      <c r="E100" s="70"/>
      <c r="F100" s="70"/>
      <c r="G100" s="72"/>
      <c r="H100" s="72"/>
    </row>
    <row r="101" spans="1:8" x14ac:dyDescent="0.3">
      <c r="A101" s="5" t="s">
        <v>11</v>
      </c>
    </row>
    <row r="102" spans="1:8" x14ac:dyDescent="0.3">
      <c r="A102" s="5" t="e">
        <f>#REF!</f>
        <v>#REF!</v>
      </c>
      <c r="C102" s="69"/>
      <c r="D102" s="69"/>
      <c r="E102" s="69"/>
      <c r="F102" s="69"/>
      <c r="G102" s="67"/>
      <c r="H102" s="67"/>
    </row>
    <row r="103" spans="1:8" x14ac:dyDescent="0.3">
      <c r="A103" s="5" t="s">
        <v>12</v>
      </c>
      <c r="C103" s="70" t="s">
        <v>1</v>
      </c>
      <c r="D103" s="70"/>
      <c r="E103" s="70"/>
      <c r="F103" s="70"/>
      <c r="G103" s="68"/>
      <c r="H103" s="68"/>
    </row>
    <row r="104" spans="1:8" x14ac:dyDescent="0.3">
      <c r="A104" s="5" t="s">
        <v>13</v>
      </c>
    </row>
    <row r="105" spans="1:8" ht="22.5" x14ac:dyDescent="0.3">
      <c r="A105" s="23" t="s">
        <v>242</v>
      </c>
    </row>
  </sheetData>
  <mergeCells count="107">
    <mergeCell ref="C93:F93"/>
    <mergeCell ref="C94:F94"/>
    <mergeCell ref="C95:F95"/>
    <mergeCell ref="G93:H93"/>
    <mergeCell ref="G94:H94"/>
    <mergeCell ref="G2:J26"/>
    <mergeCell ref="C98:F98"/>
    <mergeCell ref="G98:H98"/>
    <mergeCell ref="G95:H95"/>
    <mergeCell ref="A50:F50"/>
    <mergeCell ref="G89:H89"/>
    <mergeCell ref="G90:H90"/>
    <mergeCell ref="C97:F97"/>
    <mergeCell ref="G97:H97"/>
    <mergeCell ref="C96:F96"/>
    <mergeCell ref="A53:B53"/>
    <mergeCell ref="A54:B54"/>
    <mergeCell ref="A29:J30"/>
    <mergeCell ref="A35:A39"/>
    <mergeCell ref="B35:B39"/>
    <mergeCell ref="C35:C39"/>
    <mergeCell ref="D37:D39"/>
    <mergeCell ref="G35:J37"/>
    <mergeCell ref="D35:F36"/>
    <mergeCell ref="J38:J39"/>
    <mergeCell ref="C65:F65"/>
    <mergeCell ref="G65:H65"/>
    <mergeCell ref="C54:F54"/>
    <mergeCell ref="A34:C34"/>
    <mergeCell ref="E37:E39"/>
    <mergeCell ref="F37:F39"/>
    <mergeCell ref="C55:F55"/>
    <mergeCell ref="G55:H55"/>
    <mergeCell ref="I38:I39"/>
    <mergeCell ref="G102:H102"/>
    <mergeCell ref="G103:H103"/>
    <mergeCell ref="C102:F102"/>
    <mergeCell ref="C103:F103"/>
    <mergeCell ref="C59:F59"/>
    <mergeCell ref="G99:H99"/>
    <mergeCell ref="G100:H100"/>
    <mergeCell ref="D99:F99"/>
    <mergeCell ref="D100:F100"/>
    <mergeCell ref="G38:G39"/>
    <mergeCell ref="H38:H39"/>
    <mergeCell ref="G92:H92"/>
    <mergeCell ref="C92:F92"/>
    <mergeCell ref="A84:J85"/>
    <mergeCell ref="G88:H88"/>
    <mergeCell ref="C87:F87"/>
    <mergeCell ref="C88:F88"/>
    <mergeCell ref="C89:F89"/>
    <mergeCell ref="G91:H91"/>
    <mergeCell ref="C90:F90"/>
    <mergeCell ref="C91:F91"/>
    <mergeCell ref="G87:H87"/>
    <mergeCell ref="G96:H96"/>
    <mergeCell ref="C56:F56"/>
    <mergeCell ref="C64:F64"/>
    <mergeCell ref="G64:H64"/>
    <mergeCell ref="C60:F60"/>
    <mergeCell ref="G57:H57"/>
    <mergeCell ref="C58:F58"/>
    <mergeCell ref="G62:H62"/>
    <mergeCell ref="C57:F57"/>
    <mergeCell ref="G59:H59"/>
    <mergeCell ref="C61:F61"/>
    <mergeCell ref="G61:H61"/>
    <mergeCell ref="C62:F62"/>
    <mergeCell ref="C63:F63"/>
    <mergeCell ref="G63:H63"/>
    <mergeCell ref="C71:F71"/>
    <mergeCell ref="G71:H71"/>
    <mergeCell ref="C72:F72"/>
    <mergeCell ref="G72:H72"/>
    <mergeCell ref="G68:H68"/>
    <mergeCell ref="C66:F66"/>
    <mergeCell ref="G66:H66"/>
    <mergeCell ref="C67:F67"/>
    <mergeCell ref="G67:H67"/>
    <mergeCell ref="C70:F70"/>
    <mergeCell ref="G70:H70"/>
    <mergeCell ref="C69:F69"/>
    <mergeCell ref="G69:H69"/>
    <mergeCell ref="C68:F68"/>
    <mergeCell ref="C83:F83"/>
    <mergeCell ref="G83:H83"/>
    <mergeCell ref="C80:F80"/>
    <mergeCell ref="G80:H80"/>
    <mergeCell ref="C81:F81"/>
    <mergeCell ref="G81:H81"/>
    <mergeCell ref="C82:F82"/>
    <mergeCell ref="G82:H82"/>
    <mergeCell ref="C73:F73"/>
    <mergeCell ref="G73:H73"/>
    <mergeCell ref="C76:F76"/>
    <mergeCell ref="G76:H76"/>
    <mergeCell ref="C75:F75"/>
    <mergeCell ref="C74:F74"/>
    <mergeCell ref="G74:H74"/>
    <mergeCell ref="G78:H78"/>
    <mergeCell ref="G75:H75"/>
    <mergeCell ref="C79:F79"/>
    <mergeCell ref="G79:H79"/>
    <mergeCell ref="C77:F77"/>
    <mergeCell ref="G77:H77"/>
    <mergeCell ref="C78:F78"/>
  </mergeCells>
  <phoneticPr fontId="7" type="noConversion"/>
  <dataValidations count="1">
    <dataValidation type="list" allowBlank="1" showInputMessage="1" showErrorMessage="1" sqref="A8:F8">
      <formula1>oz</formula1>
    </dataValidation>
  </dataValidations>
  <pageMargins left="0.25" right="0.25" top="0.75" bottom="0.75" header="0.3" footer="0.3"/>
  <pageSetup paperSize="9" scale="65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temp</vt:lpstr>
      <vt:lpstr>pr</vt:lpstr>
      <vt:lpstr>Додаток 1</vt:lpstr>
      <vt:lpstr>inma</vt:lpstr>
      <vt:lpstr>ki</vt:lpstr>
      <vt:lpstr>na</vt:lpstr>
      <vt:lpstr>oz</vt:lpstr>
      <vt:lpstr>Zapasi</vt:lpstr>
      <vt:lpstr>'Додаток 1'!Заголовки_для_печати</vt:lpstr>
      <vt:lpstr>'Додаток 1'!Область_печати</vt:lpstr>
    </vt:vector>
  </TitlesOfParts>
  <Company>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Фещук</dc:creator>
  <cp:lastModifiedBy>User</cp:lastModifiedBy>
  <cp:lastPrinted>2025-12-23T11:33:03Z</cp:lastPrinted>
  <dcterms:created xsi:type="dcterms:W3CDTF">1999-07-07T07:42:48Z</dcterms:created>
  <dcterms:modified xsi:type="dcterms:W3CDTF">2025-12-24T12:31:43Z</dcterms:modified>
</cp:coreProperties>
</file>