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2760" yWindow="32760" windowWidth="20490" windowHeight="7230" tabRatio="598"/>
  </bookViews>
  <sheets>
    <sheet name="2026 рік" sheetId="2" r:id="rId1"/>
  </sheets>
  <definedNames>
    <definedName name="_xlnm.Print_Area" localSheetId="0">'2026 рік'!$A$1:$H$407</definedName>
  </definedNames>
  <calcPr calcId="152511"/>
</workbook>
</file>

<file path=xl/calcChain.xml><?xml version="1.0" encoding="utf-8"?>
<calcChain xmlns="http://schemas.openxmlformats.org/spreadsheetml/2006/main">
  <c r="E103" i="2" l="1"/>
  <c r="H108" i="2"/>
  <c r="C99" i="2"/>
  <c r="C98" i="2"/>
  <c r="C97" i="2"/>
  <c r="C103" i="2"/>
  <c r="C112" i="2"/>
  <c r="H112" i="2"/>
  <c r="H117" i="2"/>
  <c r="C65" i="2"/>
  <c r="H66" i="2"/>
  <c r="C29" i="2"/>
  <c r="E94" i="2"/>
  <c r="H96" i="2"/>
  <c r="H116" i="2"/>
  <c r="D118" i="2"/>
  <c r="C69" i="2"/>
  <c r="E83" i="2"/>
  <c r="H85" i="2"/>
  <c r="C47" i="2"/>
  <c r="C35" i="2"/>
  <c r="C15" i="2"/>
  <c r="C77" i="2"/>
  <c r="C76" i="2"/>
  <c r="H93" i="2"/>
  <c r="E92" i="2"/>
  <c r="H92" i="2"/>
  <c r="E52" i="2"/>
  <c r="E51" i="2"/>
  <c r="D103" i="2"/>
  <c r="F103" i="2"/>
  <c r="G103" i="2"/>
  <c r="H107" i="2"/>
  <c r="D112" i="2"/>
  <c r="E112" i="2"/>
  <c r="C109" i="2"/>
  <c r="E77" i="2"/>
  <c r="E76" i="2"/>
  <c r="C24" i="2"/>
  <c r="H102" i="2"/>
  <c r="G102" i="2"/>
  <c r="H20" i="2"/>
  <c r="H55" i="2"/>
  <c r="C52" i="2"/>
  <c r="C51" i="2"/>
  <c r="E88" i="2"/>
  <c r="H88" i="2"/>
  <c r="H90" i="2"/>
  <c r="C58" i="2"/>
  <c r="H50" i="2"/>
  <c r="H115" i="2"/>
  <c r="H114" i="2"/>
  <c r="H113" i="2"/>
  <c r="H111" i="2"/>
  <c r="H110" i="2"/>
  <c r="E109" i="2"/>
  <c r="H106" i="2"/>
  <c r="H105" i="2"/>
  <c r="H104" i="2"/>
  <c r="H101" i="2"/>
  <c r="H100" i="2"/>
  <c r="G99" i="2"/>
  <c r="G98" i="2"/>
  <c r="F99" i="2"/>
  <c r="E99" i="2"/>
  <c r="H95" i="2"/>
  <c r="G94" i="2"/>
  <c r="G91" i="2"/>
  <c r="F94" i="2"/>
  <c r="F91" i="2"/>
  <c r="C94" i="2"/>
  <c r="C91" i="2"/>
  <c r="H89" i="2"/>
  <c r="C88" i="2"/>
  <c r="C84" i="2"/>
  <c r="H87" i="2"/>
  <c r="H86" i="2"/>
  <c r="G83" i="2"/>
  <c r="F83" i="2"/>
  <c r="H81" i="2"/>
  <c r="H80" i="2"/>
  <c r="H79" i="2"/>
  <c r="H78" i="2"/>
  <c r="H75" i="2"/>
  <c r="G74" i="2"/>
  <c r="F74" i="2"/>
  <c r="E74" i="2"/>
  <c r="C74" i="2"/>
  <c r="H73" i="2"/>
  <c r="H72" i="2"/>
  <c r="E71" i="2"/>
  <c r="C71" i="2"/>
  <c r="H70" i="2"/>
  <c r="E69" i="2"/>
  <c r="H68" i="2"/>
  <c r="H67" i="2"/>
  <c r="G65" i="2"/>
  <c r="G64" i="2"/>
  <c r="G56" i="2"/>
  <c r="F65" i="2"/>
  <c r="F64" i="2"/>
  <c r="F56" i="2"/>
  <c r="E65" i="2"/>
  <c r="H63" i="2"/>
  <c r="H62" i="2"/>
  <c r="H61" i="2"/>
  <c r="G60" i="2"/>
  <c r="F60" i="2"/>
  <c r="E60" i="2"/>
  <c r="E57" i="2"/>
  <c r="C60" i="2"/>
  <c r="H59" i="2"/>
  <c r="G57" i="2"/>
  <c r="F57" i="2"/>
  <c r="H54" i="2"/>
  <c r="H53" i="2"/>
  <c r="H49" i="2"/>
  <c r="H48" i="2"/>
  <c r="E47" i="2"/>
  <c r="H46" i="2"/>
  <c r="H45" i="2"/>
  <c r="H44" i="2"/>
  <c r="H43" i="2"/>
  <c r="H42" i="2"/>
  <c r="H41" i="2"/>
  <c r="H40" i="2"/>
  <c r="H39" i="2"/>
  <c r="H38" i="2"/>
  <c r="H37" i="2"/>
  <c r="H36" i="2"/>
  <c r="E35" i="2"/>
  <c r="E34" i="2"/>
  <c r="G34" i="2"/>
  <c r="F34" i="2"/>
  <c r="F13" i="2"/>
  <c r="H33" i="2"/>
  <c r="H32" i="2"/>
  <c r="E31" i="2"/>
  <c r="C31" i="2"/>
  <c r="H31" i="2"/>
  <c r="H30" i="2"/>
  <c r="E29" i="2"/>
  <c r="E28" i="2"/>
  <c r="G28" i="2"/>
  <c r="G13" i="2"/>
  <c r="F28" i="2"/>
  <c r="H27" i="2"/>
  <c r="E26" i="2"/>
  <c r="C26" i="2"/>
  <c r="H26" i="2"/>
  <c r="H25" i="2"/>
  <c r="E24" i="2"/>
  <c r="H24" i="2"/>
  <c r="E23" i="2"/>
  <c r="H22" i="2"/>
  <c r="E21" i="2"/>
  <c r="C21" i="2"/>
  <c r="H21" i="2"/>
  <c r="H19" i="2"/>
  <c r="H18" i="2"/>
  <c r="H17" i="2"/>
  <c r="H16" i="2"/>
  <c r="G15" i="2"/>
  <c r="F15" i="2"/>
  <c r="E15" i="2"/>
  <c r="E14" i="2"/>
  <c r="H74" i="2"/>
  <c r="E64" i="2"/>
  <c r="H84" i="2"/>
  <c r="C83" i="2"/>
  <c r="C82" i="2"/>
  <c r="E98" i="2"/>
  <c r="E97" i="2"/>
  <c r="H97" i="2"/>
  <c r="F98" i="2"/>
  <c r="G118" i="2"/>
  <c r="F118" i="2"/>
  <c r="H99" i="2"/>
  <c r="H83" i="2"/>
  <c r="H103" i="2"/>
  <c r="H60" i="2"/>
  <c r="H109" i="2"/>
  <c r="H47" i="2"/>
  <c r="H15" i="2"/>
  <c r="H94" i="2"/>
  <c r="C23" i="2"/>
  <c r="H23" i="2"/>
  <c r="H71" i="2"/>
  <c r="H69" i="2"/>
  <c r="H29" i="2"/>
  <c r="H65" i="2"/>
  <c r="C34" i="2"/>
  <c r="H34" i="2"/>
  <c r="C28" i="2"/>
  <c r="H28" i="2"/>
  <c r="E91" i="2"/>
  <c r="H91" i="2"/>
  <c r="E82" i="2"/>
  <c r="H82" i="2"/>
  <c r="E56" i="2"/>
  <c r="H77" i="2"/>
  <c r="H76" i="2"/>
  <c r="H52" i="2"/>
  <c r="H51" i="2"/>
  <c r="C64" i="2"/>
  <c r="H64" i="2"/>
  <c r="C57" i="2"/>
  <c r="H57" i="2"/>
  <c r="H58" i="2"/>
  <c r="H35" i="2"/>
  <c r="C14" i="2"/>
  <c r="E118" i="2"/>
  <c r="H98" i="2"/>
  <c r="C56" i="2"/>
  <c r="H56" i="2"/>
  <c r="H14" i="2"/>
  <c r="C13" i="2"/>
  <c r="H13" i="2"/>
  <c r="C118" i="2"/>
  <c r="H118" i="2"/>
</calcChain>
</file>

<file path=xl/sharedStrings.xml><?xml version="1.0" encoding="utf-8"?>
<sst xmlns="http://schemas.openxmlformats.org/spreadsheetml/2006/main" count="140" uniqueCount="135">
  <si>
    <t xml:space="preserve">                                                      </t>
  </si>
  <si>
    <t>Найменування доходів згідно із бюджетною класифікацією</t>
  </si>
  <si>
    <t>Загальний фонд</t>
  </si>
  <si>
    <t>Спеціальний фонд</t>
  </si>
  <si>
    <t>Разом уточнений  план</t>
  </si>
  <si>
    <t>Разом затверд- жений план</t>
  </si>
  <si>
    <t>13 =               (гр.3 + гр.7)</t>
  </si>
  <si>
    <t>14 =        (гр.4+гр.8)</t>
  </si>
  <si>
    <t>КБКД</t>
  </si>
  <si>
    <t>Додаток  1</t>
  </si>
  <si>
    <t>Адміністративні збори та платежі, доходи від некомерційної господарської діяльності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</si>
  <si>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</si>
  <si>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Надходження від плати за послуги, що надаються бюджетними установами згідно із законодавством</t>
  </si>
  <si>
    <t>5=3+4</t>
  </si>
  <si>
    <t>Виконано</t>
  </si>
  <si>
    <t>Податкові надходження</t>
  </si>
  <si>
    <t>Внутрішні податки на товари та послуги</t>
  </si>
  <si>
    <t>Акцизний податок з реалізації суб’єктами господарювання роздрібної торгівлі підакцизних товарів</t>
  </si>
  <si>
    <t>Місцеві податки</t>
  </si>
  <si>
    <t>Податок на майно</t>
  </si>
  <si>
    <t>18010500 </t>
  </si>
  <si>
    <t>Земельний податок з юридичних осіб  </t>
  </si>
  <si>
    <t>18010600 </t>
  </si>
  <si>
    <t>Орендна плата з юридичних осіб  </t>
  </si>
  <si>
    <t>18010700 </t>
  </si>
  <si>
    <t>Земельний податок з фізичних осіб  </t>
  </si>
  <si>
    <t>18010900 </t>
  </si>
  <si>
    <t>Орендна плата з фізичних осіб  </t>
  </si>
  <si>
    <t>18050000 </t>
  </si>
  <si>
    <t>Єдиний податок  </t>
  </si>
  <si>
    <t>18050400 </t>
  </si>
  <si>
    <t>Єдиний податок з фізичних осіб </t>
  </si>
  <si>
    <t>Єдиний податок з сільськогосподарських товаровиробників,  у яких частка сільськогосподарського товаровиробництва за попередній податковий (звітний) рік дорівнює або перевищує 75 відсотків</t>
  </si>
  <si>
    <t>Неподаткові надходження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</si>
  <si>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</si>
  <si>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</si>
  <si>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</si>
  <si>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Власні надходження бюджетних установ</t>
  </si>
  <si>
    <t>Плата за послуги, що надаються бюджетними установами згідно з їх основною діяльністю </t>
  </si>
  <si>
    <t xml:space="preserve">Офіційні трансферти </t>
  </si>
  <si>
    <t>Від органів державного управління</t>
  </si>
  <si>
    <t>Субвенції</t>
  </si>
  <si>
    <t>Всього доходів</t>
  </si>
  <si>
    <t>Єдиний податок з юридичних осіб</t>
  </si>
  <si>
    <t>19010100 </t>
  </si>
  <si>
    <t>Надходження від викидів забруднюючих речовин в атмосферне повітря стаціонарними джерелами забруднення </t>
  </si>
  <si>
    <t>19010300 </t>
  </si>
  <si>
    <t>Надходження від розміщення відходів у спеціально відведених для цього місцях чи на об'єктах, крім розміщення окремих видів відходів як вторинної сировини </t>
  </si>
  <si>
    <t>25020100 </t>
  </si>
  <si>
    <t>Благодійні внески, гранти та дарунки </t>
  </si>
  <si>
    <t>Податок на нерухоме майно, відмінне від земельної ділянки, сплачений  юридичними особами, які є власниками об'єктів нежитлової нерухомості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</si>
  <si>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</si>
  <si>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</si>
  <si>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</si>
  <si>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</si>
  <si>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</si>
  <si>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</si>
  <si>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</si>
  <si>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</si>
  <si>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</si>
  <si>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</si>
  <si>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Податок на нерухоме майно, відмінне від земельної ділянки, сплачений юридичними особами, які є власниками об'єктів житлової нерухомості</t>
  </si>
  <si>
    <t>Транспортний податок з юридичних осіб</t>
  </si>
  <si>
    <t xml:space="preserve">Доходи від власності та підприємницької діяльності  </t>
  </si>
  <si>
    <t xml:space="preserve">Адміністративні штрафи та інші санкції </t>
  </si>
  <si>
    <t>Плата за надання адміністративних послуг</t>
  </si>
  <si>
    <t>Плата за надання інших адміністративних послу</t>
  </si>
  <si>
    <t>Інші неподаткові надходження</t>
  </si>
  <si>
    <t>Інші надходження</t>
  </si>
  <si>
    <t xml:space="preserve">Дотації  </t>
  </si>
  <si>
    <t>Базова дотація</t>
  </si>
  <si>
    <t>Освітня субвенція з державного бюджету місцевим бюджетам</t>
  </si>
  <si>
    <t>Адміністративний збір за державну реєстрацію речових прав на нерухоме майно та їх обтяжень</t>
  </si>
  <si>
    <t>Доходи від операцій з капіталом</t>
  </si>
  <si>
    <t>Надходження коштів від відшкодування втрат сільськогосподарського і лісогосподарського виробництва</t>
  </si>
  <si>
    <t>Рентна плата за спеціальне використання лісових ресурсів (крім 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</si>
  <si>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та плата за використання інших природних ресурсів</t>
  </si>
  <si>
    <t xml:space="preserve">Рентна плата за спеціальне використання лісових ресурсів </t>
  </si>
  <si>
    <t>Податок на нерухоме майно, відмінне від земельної ділянки, сплачений фізичними особами, які є власниками об'єктів житлової нерухомості </t>
  </si>
  <si>
    <t xml:space="preserve">Податок на нерухоме майно, відмінне від земельної ділянки, сплачений фізичними особами, які є власниками об'єктів нежитлової нерухомості </t>
  </si>
  <si>
    <t>Дотація з місцевого бюджету</t>
  </si>
  <si>
    <t>Субвенції з місцевого бюджету іншим місцевим бюджетам</t>
  </si>
  <si>
    <t>Інші субвенції з місцевого бюджету</t>
  </si>
  <si>
    <t>Плата за оренду майна бюджетних установ</t>
  </si>
  <si>
    <t xml:space="preserve">Надходження бюджетних установ від реалізації в установленому порядку майна (крім нерухомого майна) </t>
  </si>
  <si>
    <t xml:space="preserve">Податки на доходи, податки на прибуток, податки на збільшення ринкової вартості  </t>
  </si>
  <si>
    <t>19010000 </t>
  </si>
  <si>
    <t>Екологічний податок </t>
  </si>
  <si>
    <t xml:space="preserve">Податок на нерухоме майно, відмінне від земельної ділянки, сплачений юридичними особами, які є власниками об'єктів житлової нерухомості 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</si>
  <si>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</si>
  <si>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из місцевого бюджету на фінансовое забеспечення будівництва, реконструкцииії, ремонтау та утримання   автомобільних доріг загального використання місцевого значення, вулиць та доріг комунальної власності в населенных пунктах за рахунок   відповідної субвенції з державного бюджету</t>
  </si>
  <si>
    <t xml:space="preserve">Надходження від орендної плати за користування цілісним майновим комплексом та іншим державним майном  </t>
  </si>
  <si>
    <t>Рентна плата за користування надрами</t>
  </si>
  <si>
    <t>Рентна плата за користування надрами для видобування корисних копалин загальнодержавного значення</t>
  </si>
  <si>
    <t>Додаткова дотація з державного бюджету місцевим бюджетам на здійснення переданих з державного бюджету видатків з утримання закладів освіти та охорони  здоров`я</t>
  </si>
  <si>
    <t>Дотація  з місцевого бюджету за рахунок стабилизаційної дотації  з державного бюджета</t>
  </si>
  <si>
    <t>Надходження коштів пайової участі у розвитку інфраструктури населеного пункту</t>
  </si>
  <si>
    <t>(грн.)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</si>
  <si>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</si>
  <si>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</si>
  <si>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24062100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</si>
  <si>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</si>
  <si>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</si>
  <si>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</si>
  <si>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 xml:space="preserve">Виконання доходної частини  бюджету Воскресенської 
селищної територіальної громади
</t>
  </si>
  <si>
    <t>Транспортний податок з фізичних осіб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</si>
  <si>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</si>
  <si>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Кошти від продажу землі і нематеріальних активів </t>
  </si>
  <si>
    <t>Додаткова дотація з державного бюджету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</si>
  <si>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</si>
  <si>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</si>
  <si>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Податки та збори, не віднесені до інших категорій</t>
  </si>
  <si>
    <r>
      <t>19000000</t>
    </r>
    <r>
      <rPr>
        <sz val="10"/>
        <color indexed="8"/>
        <rFont val="Times New Roman"/>
        <family val="1"/>
        <charset val="204"/>
      </rPr>
      <t> </t>
    </r>
  </si>
  <si>
    <r>
      <t>Інші податки та збори</t>
    </r>
    <r>
      <rPr>
        <sz val="10"/>
        <color indexed="8"/>
        <rFont val="Times New Roman"/>
        <family val="1"/>
        <charset val="204"/>
      </rPr>
      <t> </t>
    </r>
  </si>
  <si>
    <r>
      <t>25020000</t>
    </r>
    <r>
      <rPr>
        <i/>
        <sz val="10"/>
        <color indexed="8"/>
        <rFont val="Times New Roman"/>
        <family val="1"/>
        <charset val="204"/>
      </rPr>
      <t> </t>
    </r>
  </si>
  <si>
    <r>
      <t>Інші джерела власних надходжень бюджетних установ</t>
    </r>
    <r>
      <rPr>
        <i/>
        <sz val="10"/>
        <color indexed="8"/>
        <rFont val="Times New Roman"/>
        <family val="1"/>
        <charset val="204"/>
      </rPr>
      <t xml:space="preserve">  </t>
    </r>
  </si>
  <si>
    <t>Здійснювач повноважень селищного голови, секретар селищної ради</t>
  </si>
  <si>
    <t>Аліна ОРЛОВА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</si>
  <si>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</si>
  <si>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державного бюджету місцевим бюджетам на надання державної підтримки особам з особливими освітніми потребами</t>
  </si>
  <si>
    <t>Надходження від продажу основного капіталу</t>
  </si>
  <si>
    <t>Кошти від відчуження майна, що належить Автономній Республіці Крим та майна, що перебуває в комунальній власності</t>
  </si>
  <si>
    <t>Начальник фінансового відділу</t>
  </si>
  <si>
    <t>Ольга КОВАЛЕНКО</t>
  </si>
  <si>
    <t>Надходження бюджетних установ від додаткової (господарської) діяльності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</si>
  <si>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</t>
  </si>
  <si>
    <t>Субвенція з державного бюджету місцевим бюджетам на забезпечення харчуванням учнів закладів загальної середньої освіти</t>
  </si>
  <si>
    <t>Кошти від викупу земельних ділянок сільськогосподарського призначення державної та комунальної власності, передбачених пунктом 6-1 розділу X `Перехідні положення` Земельного кодексу України</t>
  </si>
  <si>
    <t>до  рішення Воскресенської селищної ради "Звіт про виконання селищного бюджету Воскресенської селищної територіальної громади за 2026 р. №  від .05.2026 р."</t>
  </si>
  <si>
    <t>за І квартал  2026 року</t>
  </si>
  <si>
    <t>Разом за І квартал 2026 р.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</si>
  <si>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</si>
  <si>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</si>
  <si>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Додаткова дотація з державного бюджету місцевим бюджетам на функціонування територій, на яких ведуться бойові дії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</si>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</sst>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0"/>
      <name val="Arial Cyr"/>
      <charset val="204"/>
    </font>
    <font>
      <sz val="8"/>
      <name val="Arial Cyr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 Cyr"/>
      <family val="1"/>
      <charset val="204"/>
    </font>
    <font>
      <sz val="8"/>
      <color theme="1"/>
      <name val="Times New Roman Cyr"/>
      <family val="1"/>
      <charset val="204"/>
    </font>
    <font>
      <sz val="12"/>
      <color rgb="FFFF0000"/>
      <name val="Times New Roman Cyr"/>
      <family val="1"/>
      <charset val="204"/>
    </font>
    <font>
      <sz val="10"/>
      <color theme="1"/>
      <name val="Times New Roman Cyr"/>
      <family val="1"/>
      <charset val="204"/>
    </font>
    <font>
      <i/>
      <sz val="8"/>
      <color theme="1"/>
      <name val="Times New Roman Cyr"/>
      <family val="1"/>
      <charset val="204"/>
    </font>
    <font>
      <i/>
      <sz val="10"/>
      <color theme="1"/>
      <name val="Times New Roman Cyr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i/>
      <sz val="12"/>
      <color rgb="FFFF0000"/>
      <name val="Times New Roman Cyr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 Cyr"/>
      <family val="1"/>
      <charset val="204"/>
    </font>
    <font>
      <sz val="10"/>
      <color theme="1"/>
      <name val="Times New Roman Cyr"/>
      <charset val="204"/>
    </font>
    <font>
      <b/>
      <sz val="12"/>
      <color rgb="FFFF0000"/>
      <name val="Times New Roman Cyr"/>
      <family val="1"/>
      <charset val="204"/>
    </font>
    <font>
      <b/>
      <sz val="12"/>
      <color rgb="FFFF0000"/>
      <name val="Times New Roman Cyr"/>
      <charset val="204"/>
    </font>
    <font>
      <sz val="12"/>
      <color rgb="FFFF0000"/>
      <name val="Times New Roman Cyr"/>
      <charset val="204"/>
    </font>
    <font>
      <b/>
      <sz val="12"/>
      <color theme="1"/>
      <name val="Times New Roman Cyr"/>
      <family val="1"/>
      <charset val="204"/>
    </font>
    <font>
      <b/>
      <sz val="10"/>
      <color theme="1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wrapText="1"/>
    </xf>
    <xf numFmtId="2" fontId="5" fillId="2" borderId="0" xfId="0" applyNumberFormat="1" applyFont="1" applyFill="1"/>
    <xf numFmtId="0" fontId="5" fillId="2" borderId="0" xfId="0" applyFont="1" applyFill="1"/>
    <xf numFmtId="2" fontId="6" fillId="2" borderId="0" xfId="0" applyNumberFormat="1" applyFont="1" applyFill="1"/>
    <xf numFmtId="0" fontId="6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wrapText="1"/>
    </xf>
    <xf numFmtId="2" fontId="7" fillId="2" borderId="0" xfId="0" applyNumberFormat="1" applyFont="1" applyFill="1"/>
    <xf numFmtId="0" fontId="7" fillId="2" borderId="0" xfId="0" applyFont="1" applyFill="1"/>
    <xf numFmtId="0" fontId="5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/>
    </xf>
    <xf numFmtId="2" fontId="9" fillId="2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2" fontId="7" fillId="2" borderId="1" xfId="0" applyNumberFormat="1" applyFont="1" applyFill="1" applyBorder="1"/>
    <xf numFmtId="0" fontId="11" fillId="2" borderId="1" xfId="0" applyNumberFormat="1" applyFont="1" applyFill="1" applyBorder="1" applyAlignment="1" applyProtection="1">
      <alignment horizontal="center" vertical="center" wrapText="1"/>
    </xf>
    <xf numFmtId="0" fontId="11" fillId="2" borderId="1" xfId="0" applyNumberFormat="1" applyFont="1" applyFill="1" applyBorder="1" applyAlignment="1" applyProtection="1">
      <alignment horizontal="left" vertical="center" wrapText="1"/>
    </xf>
    <xf numFmtId="3" fontId="12" fillId="2" borderId="1" xfId="0" applyNumberFormat="1" applyFont="1" applyFill="1" applyBorder="1" applyAlignment="1">
      <alignment horizontal="center" vertical="center"/>
    </xf>
    <xf numFmtId="3" fontId="13" fillId="2" borderId="1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vertical="top"/>
    </xf>
    <xf numFmtId="0" fontId="11" fillId="2" borderId="1" xfId="0" applyNumberFormat="1" applyFont="1" applyFill="1" applyBorder="1" applyAlignment="1" applyProtection="1">
      <alignment vertical="center" wrapText="1"/>
    </xf>
    <xf numFmtId="0" fontId="15" fillId="2" borderId="1" xfId="0" applyNumberFormat="1" applyFont="1" applyFill="1" applyBorder="1" applyAlignment="1" applyProtection="1">
      <alignment horizontal="center" vertical="center" wrapText="1"/>
    </xf>
    <xf numFmtId="0" fontId="15" fillId="2" borderId="1" xfId="0" applyNumberFormat="1" applyFont="1" applyFill="1" applyBorder="1" applyAlignment="1" applyProtection="1">
      <alignment vertical="center" wrapText="1"/>
    </xf>
    <xf numFmtId="3" fontId="16" fillId="2" borderId="1" xfId="0" applyNumberFormat="1" applyFont="1" applyFill="1" applyBorder="1" applyAlignment="1">
      <alignment horizontal="center" vertical="center"/>
    </xf>
    <xf numFmtId="3" fontId="17" fillId="2" borderId="1" xfId="0" applyNumberFormat="1" applyFont="1" applyFill="1" applyBorder="1" applyAlignment="1">
      <alignment horizontal="center" vertical="center"/>
    </xf>
    <xf numFmtId="0" fontId="18" fillId="2" borderId="1" xfId="0" applyNumberFormat="1" applyFont="1" applyFill="1" applyBorder="1" applyAlignment="1" applyProtection="1">
      <alignment horizontal="center" vertical="center" wrapText="1"/>
    </xf>
    <xf numFmtId="0" fontId="18" fillId="2" borderId="1" xfId="0" applyNumberFormat="1" applyFont="1" applyFill="1" applyBorder="1" applyAlignment="1" applyProtection="1">
      <alignment vertical="center" wrapText="1"/>
    </xf>
    <xf numFmtId="3" fontId="19" fillId="2" borderId="1" xfId="0" applyNumberFormat="1" applyFont="1" applyFill="1" applyBorder="1" applyAlignment="1">
      <alignment horizontal="center" vertical="center"/>
    </xf>
    <xf numFmtId="3" fontId="20" fillId="2" borderId="1" xfId="0" applyNumberFormat="1" applyFont="1" applyFill="1" applyBorder="1" applyAlignment="1">
      <alignment horizontal="center" vertical="center"/>
    </xf>
    <xf numFmtId="0" fontId="18" fillId="2" borderId="1" xfId="0" applyNumberFormat="1" applyFont="1" applyFill="1" applyBorder="1" applyAlignment="1" applyProtection="1">
      <alignment horizontal="left" vertical="center" wrapText="1"/>
    </xf>
    <xf numFmtId="0" fontId="15" fillId="2" borderId="1" xfId="0" applyNumberFormat="1" applyFont="1" applyFill="1" applyBorder="1" applyAlignment="1" applyProtection="1">
      <alignment horizontal="left" vertical="center" wrapText="1"/>
    </xf>
    <xf numFmtId="0" fontId="21" fillId="2" borderId="1" xfId="0" applyNumberFormat="1" applyFont="1" applyFill="1" applyBorder="1" applyAlignment="1" applyProtection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top" wrapText="1"/>
    </xf>
    <xf numFmtId="3" fontId="17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top"/>
    </xf>
    <xf numFmtId="0" fontId="15" fillId="2" borderId="1" xfId="0" applyFont="1" applyFill="1" applyBorder="1" applyAlignment="1">
      <alignment horizontal="justify" vertical="top" wrapText="1"/>
    </xf>
    <xf numFmtId="3" fontId="22" fillId="2" borderId="1" xfId="0" applyNumberFormat="1" applyFont="1" applyFill="1" applyBorder="1" applyAlignment="1">
      <alignment horizontal="center" vertical="center"/>
    </xf>
    <xf numFmtId="3" fontId="22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justify" vertical="top" wrapText="1"/>
    </xf>
    <xf numFmtId="3" fontId="20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wrapText="1"/>
    </xf>
    <xf numFmtId="3" fontId="13" fillId="2" borderId="1" xfId="0" applyNumberFormat="1" applyFont="1" applyFill="1" applyBorder="1" applyAlignment="1">
      <alignment horizontal="center" vertical="center" wrapText="1"/>
    </xf>
    <xf numFmtId="3" fontId="23" fillId="2" borderId="1" xfId="0" applyNumberFormat="1" applyFont="1" applyFill="1" applyBorder="1" applyAlignment="1">
      <alignment horizontal="center" vertical="center"/>
    </xf>
    <xf numFmtId="3" fontId="19" fillId="2" borderId="1" xfId="0" applyNumberFormat="1" applyFont="1" applyFill="1" applyBorder="1" applyAlignment="1">
      <alignment horizontal="center"/>
    </xf>
    <xf numFmtId="0" fontId="15" fillId="2" borderId="1" xfId="0" applyFont="1" applyFill="1" applyBorder="1" applyAlignment="1">
      <alignment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wrapText="1"/>
    </xf>
    <xf numFmtId="0" fontId="18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justify" vertical="top" wrapText="1"/>
    </xf>
    <xf numFmtId="0" fontId="24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top" wrapText="1"/>
    </xf>
    <xf numFmtId="0" fontId="18" fillId="2" borderId="1" xfId="0" applyFont="1" applyFill="1" applyBorder="1" applyAlignment="1">
      <alignment horizontal="left" vertical="top" wrapText="1"/>
    </xf>
    <xf numFmtId="0" fontId="25" fillId="2" borderId="1" xfId="0" applyFont="1" applyFill="1" applyBorder="1" applyAlignment="1">
      <alignment horizontal="justify" vertical="top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18" fillId="2" borderId="1" xfId="0" applyNumberFormat="1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wrapText="1"/>
    </xf>
    <xf numFmtId="1" fontId="15" fillId="2" borderId="1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justify" vertical="top" wrapText="1"/>
    </xf>
    <xf numFmtId="0" fontId="18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left" wrapText="1"/>
    </xf>
    <xf numFmtId="0" fontId="11" fillId="2" borderId="1" xfId="0" applyFont="1" applyFill="1" applyBorder="1" applyAlignment="1"/>
    <xf numFmtId="0" fontId="18" fillId="2" borderId="1" xfId="0" applyFont="1" applyFill="1" applyBorder="1" applyAlignment="1"/>
    <xf numFmtId="1" fontId="18" fillId="2" borderId="1" xfId="0" applyNumberFormat="1" applyFont="1" applyFill="1" applyBorder="1" applyAlignment="1">
      <alignment horizontal="center" vertical="center"/>
    </xf>
    <xf numFmtId="1" fontId="15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/>
    <xf numFmtId="0" fontId="18" fillId="2" borderId="1" xfId="0" applyFont="1" applyFill="1" applyBorder="1" applyAlignment="1">
      <alignment horizontal="center" vertical="top" wrapText="1"/>
    </xf>
    <xf numFmtId="4" fontId="7" fillId="2" borderId="0" xfId="0" applyNumberFormat="1" applyFont="1" applyFill="1" applyAlignment="1">
      <alignment vertical="top"/>
    </xf>
    <xf numFmtId="2" fontId="18" fillId="2" borderId="0" xfId="0" applyNumberFormat="1" applyFont="1" applyFill="1" applyAlignment="1">
      <alignment wrapText="1"/>
    </xf>
    <xf numFmtId="0" fontId="7" fillId="2" borderId="0" xfId="0" applyFont="1" applyFill="1" applyAlignment="1"/>
    <xf numFmtId="0" fontId="26" fillId="2" borderId="0" xfId="0" applyFont="1" applyFill="1" applyAlignment="1">
      <alignment horizontal="center" vertical="top"/>
    </xf>
    <xf numFmtId="0" fontId="27" fillId="2" borderId="0" xfId="0" applyFont="1" applyFill="1" applyAlignment="1">
      <alignment vertical="top" wrapText="1"/>
    </xf>
    <xf numFmtId="2" fontId="27" fillId="2" borderId="0" xfId="0" applyNumberFormat="1" applyFont="1" applyFill="1" applyAlignment="1">
      <alignment vertical="top"/>
    </xf>
    <xf numFmtId="0" fontId="27" fillId="2" borderId="0" xfId="0" applyFont="1" applyFill="1" applyBorder="1" applyAlignment="1">
      <alignment vertical="top"/>
    </xf>
    <xf numFmtId="2" fontId="27" fillId="2" borderId="0" xfId="0" applyNumberFormat="1" applyFont="1" applyFill="1" applyBorder="1" applyAlignment="1">
      <alignment vertical="top"/>
    </xf>
    <xf numFmtId="0" fontId="8" fillId="2" borderId="0" xfId="0" applyFont="1" applyFill="1" applyAlignment="1">
      <alignment vertical="top"/>
    </xf>
    <xf numFmtId="2" fontId="8" fillId="2" borderId="0" xfId="0" applyNumberFormat="1" applyFont="1" applyFill="1" applyAlignment="1">
      <alignment vertical="top"/>
    </xf>
    <xf numFmtId="0" fontId="28" fillId="2" borderId="0" xfId="0" applyFont="1" applyFill="1" applyAlignment="1">
      <alignment horizontal="left" vertical="top"/>
    </xf>
    <xf numFmtId="0" fontId="28" fillId="2" borderId="0" xfId="0" applyFont="1" applyFill="1" applyAlignment="1">
      <alignment vertical="top" wrapText="1"/>
    </xf>
    <xf numFmtId="2" fontId="28" fillId="2" borderId="0" xfId="0" applyNumberFormat="1" applyFont="1" applyFill="1" applyAlignment="1">
      <alignment vertical="top"/>
    </xf>
    <xf numFmtId="0" fontId="28" fillId="2" borderId="0" xfId="0" applyFont="1" applyFill="1" applyBorder="1" applyAlignment="1">
      <alignment vertical="top"/>
    </xf>
    <xf numFmtId="2" fontId="29" fillId="2" borderId="0" xfId="0" applyNumberFormat="1" applyFont="1" applyFill="1" applyBorder="1" applyAlignment="1">
      <alignment vertical="top"/>
    </xf>
    <xf numFmtId="0" fontId="28" fillId="2" borderId="0" xfId="0" applyFont="1" applyFill="1" applyAlignment="1">
      <alignment horizontal="right" vertical="top"/>
    </xf>
    <xf numFmtId="0" fontId="7" fillId="2" borderId="0" xfId="0" applyFont="1" applyFill="1" applyAlignment="1">
      <alignment horizontal="center" vertical="top"/>
    </xf>
    <xf numFmtId="0" fontId="7" fillId="2" borderId="0" xfId="0" applyFont="1" applyFill="1" applyAlignment="1">
      <alignment vertical="top" wrapText="1"/>
    </xf>
    <xf numFmtId="2" fontId="7" fillId="2" borderId="0" xfId="0" applyNumberFormat="1" applyFont="1" applyFill="1" applyAlignment="1">
      <alignment vertical="top"/>
    </xf>
    <xf numFmtId="0" fontId="7" fillId="2" borderId="0" xfId="0" applyFont="1" applyFill="1" applyBorder="1" applyAlignment="1">
      <alignment vertical="top"/>
    </xf>
    <xf numFmtId="2" fontId="30" fillId="2" borderId="0" xfId="0" applyNumberFormat="1" applyFont="1" applyFill="1" applyBorder="1" applyAlignment="1">
      <alignment vertical="top"/>
    </xf>
    <xf numFmtId="0" fontId="28" fillId="2" borderId="0" xfId="0" applyFont="1" applyFill="1" applyAlignment="1">
      <alignment vertical="top"/>
    </xf>
    <xf numFmtId="0" fontId="6" fillId="2" borderId="0" xfId="0" applyFont="1" applyFill="1" applyAlignment="1">
      <alignment horizontal="left" wrapText="1"/>
    </xf>
    <xf numFmtId="0" fontId="31" fillId="2" borderId="0" xfId="0" applyFont="1" applyFill="1" applyAlignment="1">
      <alignment horizontal="center" vertical="top" wrapText="1"/>
    </xf>
    <xf numFmtId="0" fontId="3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2" fontId="32" fillId="2" borderId="1" xfId="0" applyNumberFormat="1" applyFont="1" applyFill="1" applyBorder="1" applyAlignment="1">
      <alignment horizontal="center" vertical="center" wrapText="1"/>
    </xf>
    <xf numFmtId="2" fontId="32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right" wrapText="1"/>
    </xf>
    <xf numFmtId="0" fontId="28" fillId="2" borderId="1" xfId="0" applyFont="1" applyFill="1" applyBorder="1" applyAlignment="1">
      <alignment horizontal="center"/>
    </xf>
    <xf numFmtId="0" fontId="18" fillId="2" borderId="3" xfId="0" applyFont="1" applyFill="1" applyBorder="1" applyAlignment="1">
      <alignment horizontal="left" wrapText="1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7"/>
  <sheetViews>
    <sheetView tabSelected="1" view="pageBreakPreview" topLeftCell="A114" zoomScaleNormal="100" zoomScaleSheetLayoutView="100" workbookViewId="0">
      <selection activeCell="B133" sqref="B133"/>
    </sheetView>
  </sheetViews>
  <sheetFormatPr defaultRowHeight="15.75" x14ac:dyDescent="0.25"/>
  <cols>
    <col min="1" max="1" width="9.5703125" style="7" customWidth="1"/>
    <col min="2" max="2" width="51.140625" style="8" customWidth="1"/>
    <col min="3" max="3" width="15.42578125" style="9" customWidth="1"/>
    <col min="4" max="4" width="10.140625" style="10" hidden="1" customWidth="1"/>
    <col min="5" max="5" width="15" style="9" customWidth="1"/>
    <col min="6" max="6" width="13.7109375" style="10" hidden="1" customWidth="1"/>
    <col min="7" max="7" width="0.140625" style="10" customWidth="1"/>
    <col min="8" max="8" width="17.7109375" style="9" customWidth="1"/>
    <col min="9" max="10" width="9.140625" style="10"/>
    <col min="11" max="11" width="11.28515625" style="10" bestFit="1" customWidth="1"/>
    <col min="12" max="16384" width="9.140625" style="10"/>
  </cols>
  <sheetData>
    <row r="1" spans="1:8" s="4" customFormat="1" ht="10.5" customHeight="1" x14ac:dyDescent="0.25">
      <c r="A1" s="1" t="s">
        <v>0</v>
      </c>
      <c r="B1" s="2"/>
      <c r="C1" s="3"/>
      <c r="E1" s="5" t="s">
        <v>9</v>
      </c>
      <c r="F1" s="6"/>
      <c r="G1" s="6"/>
      <c r="H1" s="5"/>
    </row>
    <row r="2" spans="1:8" s="4" customFormat="1" ht="39.75" customHeight="1" x14ac:dyDescent="0.25">
      <c r="A2" s="1"/>
      <c r="B2" s="2"/>
      <c r="C2" s="98" t="s">
        <v>128</v>
      </c>
      <c r="D2" s="98"/>
      <c r="E2" s="98"/>
      <c r="F2" s="98"/>
      <c r="G2" s="98"/>
      <c r="H2" s="98"/>
    </row>
    <row r="3" spans="1:8" s="4" customFormat="1" ht="34.5" customHeight="1" x14ac:dyDescent="0.25">
      <c r="A3" s="99" t="s">
        <v>104</v>
      </c>
      <c r="B3" s="99"/>
      <c r="C3" s="99"/>
      <c r="D3" s="99"/>
      <c r="E3" s="99"/>
      <c r="F3" s="99"/>
      <c r="G3" s="99"/>
      <c r="H3" s="99"/>
    </row>
    <row r="4" spans="1:8" s="4" customFormat="1" ht="19.5" customHeight="1" x14ac:dyDescent="0.25">
      <c r="A4" s="100" t="s">
        <v>129</v>
      </c>
      <c r="B4" s="100"/>
      <c r="C4" s="100"/>
      <c r="D4" s="100"/>
      <c r="E4" s="100"/>
      <c r="F4" s="100"/>
      <c r="G4" s="100"/>
      <c r="H4" s="100"/>
    </row>
    <row r="5" spans="1:8" ht="15" customHeight="1" x14ac:dyDescent="0.25">
      <c r="H5" s="5" t="s">
        <v>97</v>
      </c>
    </row>
    <row r="6" spans="1:8" hidden="1" x14ac:dyDescent="0.25"/>
    <row r="7" spans="1:8" hidden="1" x14ac:dyDescent="0.25"/>
    <row r="8" spans="1:8" s="11" customFormat="1" ht="26.25" customHeight="1" x14ac:dyDescent="0.2">
      <c r="A8" s="101" t="s">
        <v>8</v>
      </c>
      <c r="B8" s="101" t="s">
        <v>1</v>
      </c>
      <c r="C8" s="101" t="s">
        <v>14</v>
      </c>
      <c r="D8" s="101"/>
      <c r="E8" s="101"/>
      <c r="F8" s="101" t="s">
        <v>5</v>
      </c>
      <c r="G8" s="101" t="s">
        <v>4</v>
      </c>
      <c r="H8" s="102" t="s">
        <v>130</v>
      </c>
    </row>
    <row r="9" spans="1:8" s="11" customFormat="1" ht="21" customHeight="1" x14ac:dyDescent="0.2">
      <c r="A9" s="101"/>
      <c r="B9" s="101"/>
      <c r="C9" s="104" t="s">
        <v>2</v>
      </c>
      <c r="D9" s="12"/>
      <c r="E9" s="104" t="s">
        <v>3</v>
      </c>
      <c r="F9" s="101"/>
      <c r="G9" s="101"/>
      <c r="H9" s="103"/>
    </row>
    <row r="10" spans="1:8" s="13" customFormat="1" ht="10.5" customHeight="1" x14ac:dyDescent="0.2">
      <c r="A10" s="101"/>
      <c r="B10" s="101"/>
      <c r="C10" s="105"/>
      <c r="D10" s="12"/>
      <c r="E10" s="105"/>
      <c r="F10" s="101"/>
      <c r="G10" s="101"/>
      <c r="H10" s="103"/>
    </row>
    <row r="11" spans="1:8" s="18" customFormat="1" ht="11.25" customHeight="1" x14ac:dyDescent="0.2">
      <c r="A11" s="14">
        <v>1</v>
      </c>
      <c r="B11" s="15">
        <v>2</v>
      </c>
      <c r="C11" s="16">
        <v>3</v>
      </c>
      <c r="D11" s="15"/>
      <c r="E11" s="16">
        <v>4</v>
      </c>
      <c r="F11" s="15" t="s">
        <v>6</v>
      </c>
      <c r="G11" s="15" t="s">
        <v>7</v>
      </c>
      <c r="H11" s="17" t="s">
        <v>13</v>
      </c>
    </row>
    <row r="12" spans="1:8" ht="5.25" customHeight="1" x14ac:dyDescent="0.25">
      <c r="A12" s="107"/>
      <c r="B12" s="107"/>
      <c r="C12" s="107"/>
      <c r="D12" s="107"/>
      <c r="E12" s="107"/>
      <c r="F12" s="107"/>
      <c r="G12" s="19"/>
      <c r="H12" s="20"/>
    </row>
    <row r="13" spans="1:8" s="25" customFormat="1" x14ac:dyDescent="0.2">
      <c r="A13" s="21">
        <v>10000000</v>
      </c>
      <c r="B13" s="22" t="s">
        <v>15</v>
      </c>
      <c r="C13" s="23">
        <f>C14+C23+C28+C34+C51</f>
        <v>15768542.68</v>
      </c>
      <c r="D13" s="24"/>
      <c r="E13" s="23">
        <v>0</v>
      </c>
      <c r="F13" s="24" t="e">
        <f>F28+F34+F51+F15+F21</f>
        <v>#REF!</v>
      </c>
      <c r="G13" s="24" t="e">
        <f>G28+G34+G51+G15+G21</f>
        <v>#REF!</v>
      </c>
      <c r="H13" s="24">
        <f>+E13+C13</f>
        <v>15768542.68</v>
      </c>
    </row>
    <row r="14" spans="1:8" s="25" customFormat="1" ht="25.5" x14ac:dyDescent="0.2">
      <c r="A14" s="21">
        <v>11000000</v>
      </c>
      <c r="B14" s="26" t="s">
        <v>85</v>
      </c>
      <c r="C14" s="23">
        <f>+C15+C21</f>
        <v>8064371.0199999996</v>
      </c>
      <c r="D14" s="24"/>
      <c r="E14" s="23">
        <f>+E15+E21</f>
        <v>0</v>
      </c>
      <c r="F14" s="24"/>
      <c r="G14" s="24"/>
      <c r="H14" s="24">
        <f t="shared" ref="H14:H54" si="0">SUM(C14:G14)</f>
        <v>8064371.0199999996</v>
      </c>
    </row>
    <row r="15" spans="1:8" s="25" customFormat="1" x14ac:dyDescent="0.2">
      <c r="A15" s="27">
        <v>11010000</v>
      </c>
      <c r="B15" s="28" t="s">
        <v>51</v>
      </c>
      <c r="C15" s="29">
        <f>SUM(C16:C20)</f>
        <v>8050355.4799999995</v>
      </c>
      <c r="D15" s="30"/>
      <c r="E15" s="29">
        <f>SUM(E16:E19)</f>
        <v>0</v>
      </c>
      <c r="F15" s="30">
        <f>SUM(F16:F19)</f>
        <v>0</v>
      </c>
      <c r="G15" s="30">
        <f>SUM(G16:G19)</f>
        <v>0</v>
      </c>
      <c r="H15" s="24">
        <f t="shared" si="0"/>
        <v>8050355.4799999995</v>
      </c>
    </row>
    <row r="16" spans="1:8" s="25" customFormat="1" ht="35.25" customHeight="1" x14ac:dyDescent="0.2">
      <c r="A16" s="31">
        <v>11010100</v>
      </c>
      <c r="B16" s="32" t="s">
        <v>52</v>
      </c>
      <c r="C16" s="33">
        <v>7273788.0999999996</v>
      </c>
      <c r="D16" s="34"/>
      <c r="E16" s="33">
        <v>0</v>
      </c>
      <c r="F16" s="24"/>
      <c r="G16" s="24"/>
      <c r="H16" s="24">
        <f t="shared" si="0"/>
        <v>7273788.0999999996</v>
      </c>
    </row>
    <row r="17" spans="1:8" s="25" customFormat="1" ht="65.25" customHeight="1" x14ac:dyDescent="0.2">
      <c r="A17" s="31">
        <v>11010200</v>
      </c>
      <c r="B17" s="35" t="s">
        <v>53</v>
      </c>
      <c r="C17" s="33">
        <v>0</v>
      </c>
      <c r="D17" s="34"/>
      <c r="E17" s="33">
        <v>0</v>
      </c>
      <c r="F17" s="24"/>
      <c r="G17" s="24"/>
      <c r="H17" s="24">
        <f t="shared" si="0"/>
        <v>0</v>
      </c>
    </row>
    <row r="18" spans="1:8" s="25" customFormat="1" ht="36" customHeight="1" x14ac:dyDescent="0.2">
      <c r="A18" s="31">
        <v>11010400</v>
      </c>
      <c r="B18" s="35" t="s">
        <v>54</v>
      </c>
      <c r="C18" s="33">
        <v>290760.58</v>
      </c>
      <c r="D18" s="34"/>
      <c r="E18" s="33">
        <v>0</v>
      </c>
      <c r="F18" s="24"/>
      <c r="G18" s="24"/>
      <c r="H18" s="24">
        <f t="shared" si="0"/>
        <v>290760.58</v>
      </c>
    </row>
    <row r="19" spans="1:8" s="25" customFormat="1" ht="28.5" customHeight="1" x14ac:dyDescent="0.2">
      <c r="A19" s="31">
        <v>11010500</v>
      </c>
      <c r="B19" s="35" t="s">
        <v>55</v>
      </c>
      <c r="C19" s="33">
        <v>145302.54</v>
      </c>
      <c r="D19" s="34"/>
      <c r="E19" s="33">
        <v>0</v>
      </c>
      <c r="F19" s="24"/>
      <c r="G19" s="24"/>
      <c r="H19" s="24">
        <f t="shared" si="0"/>
        <v>145302.54</v>
      </c>
    </row>
    <row r="20" spans="1:8" s="25" customFormat="1" ht="39" customHeight="1" x14ac:dyDescent="0.2">
      <c r="A20" s="31">
        <v>11011300</v>
      </c>
      <c r="B20" s="35" t="s">
        <v>110</v>
      </c>
      <c r="C20" s="33">
        <v>340504.26</v>
      </c>
      <c r="D20" s="34"/>
      <c r="E20" s="33">
        <v>0</v>
      </c>
      <c r="F20" s="24"/>
      <c r="G20" s="24"/>
      <c r="H20" s="24">
        <f>E20+C20</f>
        <v>340504.26</v>
      </c>
    </row>
    <row r="21" spans="1:8" s="25" customFormat="1" ht="14.45" customHeight="1" x14ac:dyDescent="0.2">
      <c r="A21" s="27">
        <v>11020000</v>
      </c>
      <c r="B21" s="36" t="s">
        <v>56</v>
      </c>
      <c r="C21" s="29">
        <f>C22</f>
        <v>14015.54</v>
      </c>
      <c r="D21" s="30"/>
      <c r="E21" s="29">
        <f>E22</f>
        <v>0</v>
      </c>
      <c r="F21" s="30"/>
      <c r="G21" s="30"/>
      <c r="H21" s="24">
        <f t="shared" si="0"/>
        <v>14015.54</v>
      </c>
    </row>
    <row r="22" spans="1:8" s="25" customFormat="1" ht="26.45" customHeight="1" x14ac:dyDescent="0.2">
      <c r="A22" s="31">
        <v>11020200</v>
      </c>
      <c r="B22" s="35" t="s">
        <v>57</v>
      </c>
      <c r="C22" s="33">
        <v>14015.54</v>
      </c>
      <c r="D22" s="34"/>
      <c r="E22" s="33">
        <v>0</v>
      </c>
      <c r="F22" s="24"/>
      <c r="G22" s="24"/>
      <c r="H22" s="24">
        <f t="shared" si="0"/>
        <v>14015.54</v>
      </c>
    </row>
    <row r="23" spans="1:8" s="25" customFormat="1" ht="25.9" customHeight="1" x14ac:dyDescent="0.2">
      <c r="A23" s="21">
        <v>13000000</v>
      </c>
      <c r="B23" s="37" t="s">
        <v>76</v>
      </c>
      <c r="C23" s="23">
        <f>+C24+C26</f>
        <v>1369.28</v>
      </c>
      <c r="D23" s="24"/>
      <c r="E23" s="23">
        <f>+E24</f>
        <v>0</v>
      </c>
      <c r="F23" s="24"/>
      <c r="G23" s="24"/>
      <c r="H23" s="24">
        <f t="shared" si="0"/>
        <v>1369.28</v>
      </c>
    </row>
    <row r="24" spans="1:8" s="25" customFormat="1" ht="28.5" customHeight="1" x14ac:dyDescent="0.2">
      <c r="A24" s="27">
        <v>13010000</v>
      </c>
      <c r="B24" s="36" t="s">
        <v>77</v>
      </c>
      <c r="C24" s="29">
        <f>+C25</f>
        <v>0</v>
      </c>
      <c r="D24" s="30"/>
      <c r="E24" s="29">
        <f>+E25</f>
        <v>0</v>
      </c>
      <c r="F24" s="30"/>
      <c r="G24" s="30"/>
      <c r="H24" s="24">
        <f t="shared" si="0"/>
        <v>0</v>
      </c>
    </row>
    <row r="25" spans="1:8" s="25" customFormat="1" ht="56.25" customHeight="1" x14ac:dyDescent="0.2">
      <c r="A25" s="31">
        <v>13010200</v>
      </c>
      <c r="B25" s="35" t="s">
        <v>75</v>
      </c>
      <c r="C25" s="33">
        <v>0</v>
      </c>
      <c r="D25" s="34"/>
      <c r="E25" s="33">
        <v>0</v>
      </c>
      <c r="F25" s="24"/>
      <c r="G25" s="24"/>
      <c r="H25" s="24">
        <f t="shared" si="0"/>
        <v>0</v>
      </c>
    </row>
    <row r="26" spans="1:8" s="25" customFormat="1" ht="16.899999999999999" customHeight="1" x14ac:dyDescent="0.2">
      <c r="A26" s="27">
        <v>13030000</v>
      </c>
      <c r="B26" s="36" t="s">
        <v>92</v>
      </c>
      <c r="C26" s="29">
        <f>+C27</f>
        <v>1369.28</v>
      </c>
      <c r="D26" s="30"/>
      <c r="E26" s="29">
        <f>+E27</f>
        <v>0</v>
      </c>
      <c r="F26" s="30"/>
      <c r="G26" s="30"/>
      <c r="H26" s="30">
        <f t="shared" si="0"/>
        <v>1369.28</v>
      </c>
    </row>
    <row r="27" spans="1:8" s="25" customFormat="1" ht="27" customHeight="1" x14ac:dyDescent="0.2">
      <c r="A27" s="31">
        <v>13030100</v>
      </c>
      <c r="B27" s="35" t="s">
        <v>93</v>
      </c>
      <c r="C27" s="33">
        <v>1369.28</v>
      </c>
      <c r="D27" s="34"/>
      <c r="E27" s="33">
        <v>0</v>
      </c>
      <c r="F27" s="24"/>
      <c r="G27" s="24"/>
      <c r="H27" s="24">
        <f t="shared" si="0"/>
        <v>1369.28</v>
      </c>
    </row>
    <row r="28" spans="1:8" s="25" customFormat="1" x14ac:dyDescent="0.2">
      <c r="A28" s="21">
        <v>14000000</v>
      </c>
      <c r="B28" s="26" t="s">
        <v>16</v>
      </c>
      <c r="C28" s="23">
        <f>+C29+C31+C33</f>
        <v>1211555.67</v>
      </c>
      <c r="D28" s="24"/>
      <c r="E28" s="23">
        <f>E33+E29+E31</f>
        <v>0</v>
      </c>
      <c r="F28" s="24">
        <f>F33+F29+F31</f>
        <v>0</v>
      </c>
      <c r="G28" s="24">
        <f>G33+G29+G31</f>
        <v>0</v>
      </c>
      <c r="H28" s="24">
        <f t="shared" si="0"/>
        <v>1211555.67</v>
      </c>
    </row>
    <row r="29" spans="1:8" s="25" customFormat="1" ht="24.6" customHeight="1" x14ac:dyDescent="0.2">
      <c r="A29" s="27">
        <v>14020000</v>
      </c>
      <c r="B29" s="28" t="s">
        <v>58</v>
      </c>
      <c r="C29" s="29">
        <f>C30</f>
        <v>9256.16</v>
      </c>
      <c r="D29" s="30"/>
      <c r="E29" s="29">
        <f>E30</f>
        <v>0</v>
      </c>
      <c r="F29" s="30"/>
      <c r="G29" s="30"/>
      <c r="H29" s="24">
        <f t="shared" si="0"/>
        <v>9256.16</v>
      </c>
    </row>
    <row r="30" spans="1:8" s="25" customFormat="1" x14ac:dyDescent="0.2">
      <c r="A30" s="31">
        <v>14021900</v>
      </c>
      <c r="B30" s="32" t="s">
        <v>59</v>
      </c>
      <c r="C30" s="33">
        <v>9256.16</v>
      </c>
      <c r="D30" s="34"/>
      <c r="E30" s="33">
        <v>0</v>
      </c>
      <c r="F30" s="24"/>
      <c r="G30" s="24"/>
      <c r="H30" s="24">
        <f t="shared" si="0"/>
        <v>9256.16</v>
      </c>
    </row>
    <row r="31" spans="1:8" s="25" customFormat="1" ht="27" customHeight="1" x14ac:dyDescent="0.2">
      <c r="A31" s="27">
        <v>14030000</v>
      </c>
      <c r="B31" s="28" t="s">
        <v>60</v>
      </c>
      <c r="C31" s="29">
        <f>+C32</f>
        <v>109974.78</v>
      </c>
      <c r="D31" s="30"/>
      <c r="E31" s="29">
        <f>+E32</f>
        <v>0</v>
      </c>
      <c r="F31" s="30"/>
      <c r="G31" s="30"/>
      <c r="H31" s="24">
        <f t="shared" si="0"/>
        <v>109974.78</v>
      </c>
    </row>
    <row r="32" spans="1:8" s="25" customFormat="1" x14ac:dyDescent="0.2">
      <c r="A32" s="31">
        <v>14031900</v>
      </c>
      <c r="B32" s="32" t="s">
        <v>59</v>
      </c>
      <c r="C32" s="33">
        <v>109974.78</v>
      </c>
      <c r="D32" s="34"/>
      <c r="E32" s="33">
        <v>0</v>
      </c>
      <c r="F32" s="34"/>
      <c r="G32" s="34"/>
      <c r="H32" s="24">
        <f t="shared" si="0"/>
        <v>109974.78</v>
      </c>
    </row>
    <row r="33" spans="1:8" s="41" customFormat="1" ht="27.6" customHeight="1" x14ac:dyDescent="0.2">
      <c r="A33" s="38">
        <v>14040000</v>
      </c>
      <c r="B33" s="39" t="s">
        <v>17</v>
      </c>
      <c r="C33" s="29">
        <v>1092324.73</v>
      </c>
      <c r="D33" s="30"/>
      <c r="E33" s="29">
        <v>0</v>
      </c>
      <c r="F33" s="30"/>
      <c r="G33" s="40"/>
      <c r="H33" s="24">
        <f t="shared" si="0"/>
        <v>1092324.73</v>
      </c>
    </row>
    <row r="34" spans="1:8" s="41" customFormat="1" x14ac:dyDescent="0.2">
      <c r="A34" s="21">
        <v>18000000</v>
      </c>
      <c r="B34" s="26" t="s">
        <v>18</v>
      </c>
      <c r="C34" s="23">
        <f>+C35+C47</f>
        <v>6491246.71</v>
      </c>
      <c r="D34" s="30"/>
      <c r="E34" s="23">
        <f>+E35+E47</f>
        <v>0</v>
      </c>
      <c r="F34" s="24" t="e">
        <f>F35+F47+#REF!</f>
        <v>#REF!</v>
      </c>
      <c r="G34" s="24" t="e">
        <f>G35+G47+#REF!</f>
        <v>#REF!</v>
      </c>
      <c r="H34" s="24">
        <f>+C34+E34</f>
        <v>6491246.71</v>
      </c>
    </row>
    <row r="35" spans="1:8" s="41" customFormat="1" x14ac:dyDescent="0.2">
      <c r="A35" s="38">
        <v>18010000</v>
      </c>
      <c r="B35" s="42" t="s">
        <v>19</v>
      </c>
      <c r="C35" s="29">
        <f>+C36+C37+C38+C39+C40+C41+C42+C43+C44+C45+C46</f>
        <v>2466141.2800000003</v>
      </c>
      <c r="D35" s="30"/>
      <c r="E35" s="29">
        <f>SUM(E40:E44)</f>
        <v>0</v>
      </c>
      <c r="F35" s="43"/>
      <c r="G35" s="44"/>
      <c r="H35" s="24">
        <f t="shared" si="0"/>
        <v>2466141.2800000003</v>
      </c>
    </row>
    <row r="36" spans="1:8" s="41" customFormat="1" ht="38.25" x14ac:dyDescent="0.2">
      <c r="A36" s="45">
        <v>18010100</v>
      </c>
      <c r="B36" s="46" t="s">
        <v>61</v>
      </c>
      <c r="C36" s="33">
        <v>0</v>
      </c>
      <c r="D36" s="30"/>
      <c r="E36" s="33">
        <v>0</v>
      </c>
      <c r="F36" s="34"/>
      <c r="G36" s="47"/>
      <c r="H36" s="24">
        <f t="shared" si="0"/>
        <v>0</v>
      </c>
    </row>
    <row r="37" spans="1:8" s="41" customFormat="1" ht="0.6" customHeight="1" x14ac:dyDescent="0.2">
      <c r="A37" s="45">
        <v>18010100</v>
      </c>
      <c r="B37" s="48" t="s">
        <v>88</v>
      </c>
      <c r="C37" s="33">
        <v>0</v>
      </c>
      <c r="D37" s="30"/>
      <c r="E37" s="23">
        <v>0</v>
      </c>
      <c r="F37" s="34"/>
      <c r="G37" s="47"/>
      <c r="H37" s="24">
        <f t="shared" si="0"/>
        <v>0</v>
      </c>
    </row>
    <row r="38" spans="1:8" s="41" customFormat="1" ht="37.9" customHeight="1" x14ac:dyDescent="0.2">
      <c r="A38" s="45">
        <v>18010200</v>
      </c>
      <c r="B38" s="48" t="s">
        <v>78</v>
      </c>
      <c r="C38" s="33">
        <v>27750.27</v>
      </c>
      <c r="D38" s="30"/>
      <c r="E38" s="23">
        <v>0</v>
      </c>
      <c r="F38" s="34"/>
      <c r="G38" s="47"/>
      <c r="H38" s="24">
        <f t="shared" si="0"/>
        <v>27750.27</v>
      </c>
    </row>
    <row r="39" spans="1:8" s="41" customFormat="1" ht="39.6" customHeight="1" x14ac:dyDescent="0.2">
      <c r="A39" s="45">
        <v>18010300</v>
      </c>
      <c r="B39" s="46" t="s">
        <v>79</v>
      </c>
      <c r="C39" s="33">
        <v>57690.18</v>
      </c>
      <c r="D39" s="30"/>
      <c r="E39" s="23">
        <v>0</v>
      </c>
      <c r="F39" s="34"/>
      <c r="G39" s="47"/>
      <c r="H39" s="24">
        <f t="shared" si="0"/>
        <v>57690.18</v>
      </c>
    </row>
    <row r="40" spans="1:8" s="41" customFormat="1" ht="40.9" customHeight="1" x14ac:dyDescent="0.2">
      <c r="A40" s="45">
        <v>18010400</v>
      </c>
      <c r="B40" s="46" t="s">
        <v>50</v>
      </c>
      <c r="C40" s="33">
        <v>232274.55</v>
      </c>
      <c r="D40" s="24"/>
      <c r="E40" s="23">
        <v>0</v>
      </c>
      <c r="F40" s="24"/>
      <c r="G40" s="49"/>
      <c r="H40" s="24">
        <f t="shared" si="0"/>
        <v>232274.55</v>
      </c>
    </row>
    <row r="41" spans="1:8" s="41" customFormat="1" x14ac:dyDescent="0.2">
      <c r="A41" s="45" t="s">
        <v>20</v>
      </c>
      <c r="B41" s="46" t="s">
        <v>21</v>
      </c>
      <c r="C41" s="33">
        <v>648139.93999999994</v>
      </c>
      <c r="D41" s="43"/>
      <c r="E41" s="50">
        <v>0</v>
      </c>
      <c r="F41" s="43"/>
      <c r="G41" s="43"/>
      <c r="H41" s="24">
        <f t="shared" si="0"/>
        <v>648139.93999999994</v>
      </c>
    </row>
    <row r="42" spans="1:8" s="41" customFormat="1" x14ac:dyDescent="0.2">
      <c r="A42" s="45" t="s">
        <v>22</v>
      </c>
      <c r="B42" s="46" t="s">
        <v>23</v>
      </c>
      <c r="C42" s="33">
        <v>1234123.1399999999</v>
      </c>
      <c r="D42" s="34"/>
      <c r="E42" s="33">
        <v>0</v>
      </c>
      <c r="F42" s="30"/>
      <c r="G42" s="40"/>
      <c r="H42" s="24">
        <f t="shared" si="0"/>
        <v>1234123.1399999999</v>
      </c>
    </row>
    <row r="43" spans="1:8" s="41" customFormat="1" x14ac:dyDescent="0.25">
      <c r="A43" s="45" t="s">
        <v>24</v>
      </c>
      <c r="B43" s="46" t="s">
        <v>25</v>
      </c>
      <c r="C43" s="51">
        <v>193617.2</v>
      </c>
      <c r="D43" s="24"/>
      <c r="E43" s="33">
        <v>0</v>
      </c>
      <c r="F43" s="24"/>
      <c r="G43" s="49"/>
      <c r="H43" s="24">
        <f t="shared" si="0"/>
        <v>193617.2</v>
      </c>
    </row>
    <row r="44" spans="1:8" s="41" customFormat="1" x14ac:dyDescent="0.2">
      <c r="A44" s="45" t="s">
        <v>26</v>
      </c>
      <c r="B44" s="46" t="s">
        <v>27</v>
      </c>
      <c r="C44" s="33">
        <v>55879</v>
      </c>
      <c r="D44" s="30"/>
      <c r="E44" s="33">
        <v>0</v>
      </c>
      <c r="F44" s="30"/>
      <c r="G44" s="40"/>
      <c r="H44" s="24">
        <f t="shared" si="0"/>
        <v>55879</v>
      </c>
    </row>
    <row r="45" spans="1:8" s="41" customFormat="1" x14ac:dyDescent="0.2">
      <c r="A45" s="45">
        <v>18011000</v>
      </c>
      <c r="B45" s="46" t="s">
        <v>105</v>
      </c>
      <c r="C45" s="33">
        <v>4167</v>
      </c>
      <c r="D45" s="30"/>
      <c r="E45" s="33">
        <v>0</v>
      </c>
      <c r="F45" s="30"/>
      <c r="G45" s="40"/>
      <c r="H45" s="24">
        <f>SUM(C45:G45)</f>
        <v>4167</v>
      </c>
    </row>
    <row r="46" spans="1:8" s="41" customFormat="1" x14ac:dyDescent="0.2">
      <c r="A46" s="45">
        <v>18011100</v>
      </c>
      <c r="B46" s="46" t="s">
        <v>62</v>
      </c>
      <c r="C46" s="33">
        <v>12500</v>
      </c>
      <c r="D46" s="30"/>
      <c r="E46" s="33">
        <v>0</v>
      </c>
      <c r="F46" s="30"/>
      <c r="G46" s="40"/>
      <c r="H46" s="24">
        <f t="shared" si="0"/>
        <v>12500</v>
      </c>
    </row>
    <row r="47" spans="1:8" s="41" customFormat="1" ht="15.6" customHeight="1" x14ac:dyDescent="0.25">
      <c r="A47" s="38" t="s">
        <v>28</v>
      </c>
      <c r="B47" s="52" t="s">
        <v>29</v>
      </c>
      <c r="C47" s="29">
        <f>+C48+C49+C50</f>
        <v>4025105.4299999997</v>
      </c>
      <c r="D47" s="30"/>
      <c r="E47" s="29">
        <f>SUM(E48:E50)</f>
        <v>0</v>
      </c>
      <c r="F47" s="43"/>
      <c r="G47" s="44"/>
      <c r="H47" s="24">
        <f t="shared" si="0"/>
        <v>4025105.4299999997</v>
      </c>
    </row>
    <row r="48" spans="1:8" s="41" customFormat="1" ht="14.25" customHeight="1" x14ac:dyDescent="0.2">
      <c r="A48" s="45">
        <v>18050300</v>
      </c>
      <c r="B48" s="48" t="s">
        <v>43</v>
      </c>
      <c r="C48" s="33">
        <v>54327.69</v>
      </c>
      <c r="D48" s="30"/>
      <c r="E48" s="33">
        <v>0</v>
      </c>
      <c r="F48" s="34"/>
      <c r="G48" s="47"/>
      <c r="H48" s="24">
        <f t="shared" si="0"/>
        <v>54327.69</v>
      </c>
    </row>
    <row r="49" spans="1:8" s="41" customFormat="1" x14ac:dyDescent="0.2">
      <c r="A49" s="45" t="s">
        <v>30</v>
      </c>
      <c r="B49" s="48" t="s">
        <v>31</v>
      </c>
      <c r="C49" s="33">
        <v>2852614.1</v>
      </c>
      <c r="D49" s="30"/>
      <c r="E49" s="33">
        <v>0</v>
      </c>
      <c r="F49" s="34"/>
      <c r="G49" s="47"/>
      <c r="H49" s="24">
        <f t="shared" si="0"/>
        <v>2852614.1</v>
      </c>
    </row>
    <row r="50" spans="1:8" s="41" customFormat="1" ht="50.25" customHeight="1" x14ac:dyDescent="0.2">
      <c r="A50" s="45">
        <v>18050500</v>
      </c>
      <c r="B50" s="46" t="s">
        <v>32</v>
      </c>
      <c r="C50" s="33">
        <v>1118163.6399999999</v>
      </c>
      <c r="D50" s="34"/>
      <c r="E50" s="33">
        <v>0</v>
      </c>
      <c r="F50" s="24"/>
      <c r="G50" s="24"/>
      <c r="H50" s="24">
        <f t="shared" si="0"/>
        <v>1118163.6399999999</v>
      </c>
    </row>
    <row r="51" spans="1:8" s="41" customFormat="1" ht="14.25" customHeight="1" x14ac:dyDescent="0.2">
      <c r="A51" s="53" t="s">
        <v>112</v>
      </c>
      <c r="B51" s="54" t="s">
        <v>113</v>
      </c>
      <c r="C51" s="23">
        <f>C52</f>
        <v>0</v>
      </c>
      <c r="D51" s="24"/>
      <c r="E51" s="23">
        <f>E52</f>
        <v>8156.0199999999995</v>
      </c>
      <c r="F51" s="24"/>
      <c r="G51" s="24"/>
      <c r="H51" s="24">
        <f>H52</f>
        <v>8156.0199999999995</v>
      </c>
    </row>
    <row r="52" spans="1:8" s="41" customFormat="1" ht="16.149999999999999" customHeight="1" x14ac:dyDescent="0.25">
      <c r="A52" s="38" t="s">
        <v>86</v>
      </c>
      <c r="B52" s="52" t="s">
        <v>87</v>
      </c>
      <c r="C52" s="29">
        <f>C53+C54+C55</f>
        <v>0</v>
      </c>
      <c r="D52" s="30"/>
      <c r="E52" s="29">
        <f>E53+E54</f>
        <v>8156.0199999999995</v>
      </c>
      <c r="F52" s="30"/>
      <c r="G52" s="30"/>
      <c r="H52" s="24">
        <f>H53+H54+H55</f>
        <v>8156.0199999999995</v>
      </c>
    </row>
    <row r="53" spans="1:8" s="41" customFormat="1" ht="25.5" x14ac:dyDescent="0.2">
      <c r="A53" s="45" t="s">
        <v>44</v>
      </c>
      <c r="B53" s="48" t="s">
        <v>45</v>
      </c>
      <c r="C53" s="33">
        <v>0</v>
      </c>
      <c r="D53" s="34"/>
      <c r="E53" s="33">
        <v>7995.65</v>
      </c>
      <c r="F53" s="24"/>
      <c r="G53" s="24"/>
      <c r="H53" s="24">
        <f t="shared" si="0"/>
        <v>7995.65</v>
      </c>
    </row>
    <row r="54" spans="1:8" s="41" customFormat="1" ht="36.75" customHeight="1" x14ac:dyDescent="0.2">
      <c r="A54" s="45" t="s">
        <v>46</v>
      </c>
      <c r="B54" s="48" t="s">
        <v>47</v>
      </c>
      <c r="C54" s="33">
        <v>0</v>
      </c>
      <c r="D54" s="34"/>
      <c r="E54" s="33">
        <v>160.37</v>
      </c>
      <c r="F54" s="24"/>
      <c r="G54" s="24"/>
      <c r="H54" s="24">
        <f t="shared" si="0"/>
        <v>160.37</v>
      </c>
    </row>
    <row r="55" spans="1:8" s="41" customFormat="1" ht="30.75" customHeight="1" x14ac:dyDescent="0.2">
      <c r="A55" s="45">
        <v>19090500</v>
      </c>
      <c r="B55" s="55" t="s">
        <v>111</v>
      </c>
      <c r="C55" s="33">
        <v>0</v>
      </c>
      <c r="D55" s="34"/>
      <c r="E55" s="33">
        <v>0</v>
      </c>
      <c r="F55" s="24"/>
      <c r="G55" s="24"/>
      <c r="H55" s="24">
        <f>C55+E55</f>
        <v>0</v>
      </c>
    </row>
    <row r="56" spans="1:8" s="41" customFormat="1" x14ac:dyDescent="0.2">
      <c r="A56" s="53">
        <v>20000000</v>
      </c>
      <c r="B56" s="56" t="s">
        <v>33</v>
      </c>
      <c r="C56" s="23">
        <f>+C57+C64+C76+C82</f>
        <v>233327.52</v>
      </c>
      <c r="D56" s="24"/>
      <c r="E56" s="23">
        <f>+E57+E64+E76+E82</f>
        <v>5616796.6200000001</v>
      </c>
      <c r="F56" s="24" t="e">
        <f>F64+F82+F57+F74</f>
        <v>#REF!</v>
      </c>
      <c r="G56" s="24" t="e">
        <f>G64+G82+G57+G74</f>
        <v>#REF!</v>
      </c>
      <c r="H56" s="24">
        <f>+C56+E56</f>
        <v>5850124.1399999997</v>
      </c>
    </row>
    <row r="57" spans="1:8" s="41" customFormat="1" x14ac:dyDescent="0.2">
      <c r="A57" s="53">
        <v>21000000</v>
      </c>
      <c r="B57" s="56" t="s">
        <v>63</v>
      </c>
      <c r="C57" s="23">
        <f>+C60+C58</f>
        <v>33970.449999999997</v>
      </c>
      <c r="D57" s="24"/>
      <c r="E57" s="23">
        <f>+E58+E60+E63</f>
        <v>0</v>
      </c>
      <c r="F57" s="24" t="e">
        <f>#REF!+#REF!</f>
        <v>#REF!</v>
      </c>
      <c r="G57" s="24" t="e">
        <f>#REF!+#REF!</f>
        <v>#REF!</v>
      </c>
      <c r="H57" s="24">
        <f>+C57+E57</f>
        <v>33970.449999999997</v>
      </c>
    </row>
    <row r="58" spans="1:8" s="41" customFormat="1" ht="65.25" customHeight="1" x14ac:dyDescent="0.2">
      <c r="A58" s="38">
        <v>21010000</v>
      </c>
      <c r="B58" s="57" t="s">
        <v>101</v>
      </c>
      <c r="C58" s="23">
        <f>+C59</f>
        <v>0</v>
      </c>
      <c r="D58" s="24"/>
      <c r="E58" s="23">
        <v>0</v>
      </c>
      <c r="F58" s="24"/>
      <c r="G58" s="24"/>
      <c r="H58" s="24">
        <f>+C58+E58</f>
        <v>0</v>
      </c>
    </row>
    <row r="59" spans="1:8" s="41" customFormat="1" ht="38.25" x14ac:dyDescent="0.2">
      <c r="A59" s="45">
        <v>21010300</v>
      </c>
      <c r="B59" s="55" t="s">
        <v>102</v>
      </c>
      <c r="C59" s="33">
        <v>0</v>
      </c>
      <c r="D59" s="24"/>
      <c r="E59" s="23">
        <v>0</v>
      </c>
      <c r="F59" s="24"/>
      <c r="G59" s="24"/>
      <c r="H59" s="24">
        <f>+C59+E59</f>
        <v>0</v>
      </c>
    </row>
    <row r="60" spans="1:8" s="41" customFormat="1" x14ac:dyDescent="0.2">
      <c r="A60" s="38">
        <v>21080000</v>
      </c>
      <c r="B60" s="58" t="s">
        <v>68</v>
      </c>
      <c r="C60" s="29">
        <f>C61+C62</f>
        <v>33970.449999999997</v>
      </c>
      <c r="D60" s="30"/>
      <c r="E60" s="29">
        <f>E61</f>
        <v>0</v>
      </c>
      <c r="F60" s="30">
        <f>F61</f>
        <v>0</v>
      </c>
      <c r="G60" s="30">
        <f>G61</f>
        <v>0</v>
      </c>
      <c r="H60" s="24">
        <f t="shared" ref="H60:H115" si="1">SUM(C60:G60)</f>
        <v>33970.449999999997</v>
      </c>
    </row>
    <row r="61" spans="1:8" s="41" customFormat="1" x14ac:dyDescent="0.2">
      <c r="A61" s="45">
        <v>21081100</v>
      </c>
      <c r="B61" s="46" t="s">
        <v>64</v>
      </c>
      <c r="C61" s="33">
        <v>340</v>
      </c>
      <c r="D61" s="24"/>
      <c r="E61" s="33">
        <v>0</v>
      </c>
      <c r="F61" s="43"/>
      <c r="G61" s="43"/>
      <c r="H61" s="24">
        <f t="shared" si="1"/>
        <v>340</v>
      </c>
    </row>
    <row r="62" spans="1:8" s="41" customFormat="1" ht="38.25" x14ac:dyDescent="0.2">
      <c r="A62" s="45">
        <v>21081500</v>
      </c>
      <c r="B62" s="55" t="s">
        <v>103</v>
      </c>
      <c r="C62" s="33">
        <v>33630.449999999997</v>
      </c>
      <c r="D62" s="24"/>
      <c r="E62" s="33">
        <v>0</v>
      </c>
      <c r="F62" s="43"/>
      <c r="G62" s="43"/>
      <c r="H62" s="24">
        <f>+C62+E62</f>
        <v>33630.449999999997</v>
      </c>
    </row>
    <row r="63" spans="1:8" s="41" customFormat="1" ht="28.15" customHeight="1" x14ac:dyDescent="0.2">
      <c r="A63" s="38">
        <v>21110000</v>
      </c>
      <c r="B63" s="58" t="s">
        <v>74</v>
      </c>
      <c r="C63" s="29">
        <v>0</v>
      </c>
      <c r="D63" s="30"/>
      <c r="E63" s="29">
        <v>0</v>
      </c>
      <c r="F63" s="30"/>
      <c r="G63" s="30"/>
      <c r="H63" s="24">
        <f t="shared" si="1"/>
        <v>0</v>
      </c>
    </row>
    <row r="64" spans="1:8" s="41" customFormat="1" ht="25.15" customHeight="1" x14ac:dyDescent="0.2">
      <c r="A64" s="53">
        <v>22000000</v>
      </c>
      <c r="B64" s="56" t="s">
        <v>10</v>
      </c>
      <c r="C64" s="23">
        <f>+C65+C69+C71</f>
        <v>145075.84</v>
      </c>
      <c r="D64" s="24"/>
      <c r="E64" s="23">
        <f>E69+E71+E65</f>
        <v>0</v>
      </c>
      <c r="F64" s="24">
        <f>F69+F71+F65</f>
        <v>0</v>
      </c>
      <c r="G64" s="24">
        <f>G69+G71+G65</f>
        <v>0</v>
      </c>
      <c r="H64" s="24">
        <f t="shared" si="1"/>
        <v>145075.84</v>
      </c>
    </row>
    <row r="65" spans="1:8" s="41" customFormat="1" x14ac:dyDescent="0.2">
      <c r="A65" s="38">
        <v>22010000</v>
      </c>
      <c r="B65" s="42" t="s">
        <v>65</v>
      </c>
      <c r="C65" s="29">
        <f>+C67+C68+C66</f>
        <v>142206.35</v>
      </c>
      <c r="D65" s="30"/>
      <c r="E65" s="29">
        <f>E67+E68</f>
        <v>0</v>
      </c>
      <c r="F65" s="30">
        <f>F67+F68</f>
        <v>0</v>
      </c>
      <c r="G65" s="30">
        <f>G67+G68</f>
        <v>0</v>
      </c>
      <c r="H65" s="24">
        <f t="shared" si="1"/>
        <v>142206.35</v>
      </c>
    </row>
    <row r="66" spans="1:8" s="41" customFormat="1" ht="38.25" x14ac:dyDescent="0.2">
      <c r="A66" s="45">
        <v>22010300</v>
      </c>
      <c r="B66" s="46" t="s">
        <v>131</v>
      </c>
      <c r="C66" s="33">
        <v>9980</v>
      </c>
      <c r="D66" s="34"/>
      <c r="E66" s="33">
        <v>0</v>
      </c>
      <c r="F66" s="24"/>
      <c r="G66" s="24"/>
      <c r="H66" s="24">
        <f>SUM(C66:G66)</f>
        <v>9980</v>
      </c>
    </row>
    <row r="67" spans="1:8" s="41" customFormat="1" x14ac:dyDescent="0.2">
      <c r="A67" s="45">
        <v>22012500</v>
      </c>
      <c r="B67" s="46" t="s">
        <v>66</v>
      </c>
      <c r="C67" s="33">
        <v>5746.35</v>
      </c>
      <c r="D67" s="34"/>
      <c r="E67" s="33">
        <v>0</v>
      </c>
      <c r="F67" s="24"/>
      <c r="G67" s="24"/>
      <c r="H67" s="24">
        <f t="shared" si="1"/>
        <v>5746.35</v>
      </c>
    </row>
    <row r="68" spans="1:8" s="41" customFormat="1" ht="27" customHeight="1" x14ac:dyDescent="0.2">
      <c r="A68" s="45">
        <v>22012600</v>
      </c>
      <c r="B68" s="59" t="s">
        <v>72</v>
      </c>
      <c r="C68" s="33">
        <v>126480</v>
      </c>
      <c r="D68" s="34"/>
      <c r="E68" s="33">
        <v>0</v>
      </c>
      <c r="F68" s="24"/>
      <c r="G68" s="24"/>
      <c r="H68" s="24">
        <f t="shared" si="1"/>
        <v>126480</v>
      </c>
    </row>
    <row r="69" spans="1:8" s="41" customFormat="1" ht="39" customHeight="1" x14ac:dyDescent="0.2">
      <c r="A69" s="38">
        <v>22080000</v>
      </c>
      <c r="B69" s="42" t="s">
        <v>91</v>
      </c>
      <c r="C69" s="29">
        <f>C70</f>
        <v>2832.28</v>
      </c>
      <c r="D69" s="30"/>
      <c r="E69" s="29">
        <f>E70</f>
        <v>0</v>
      </c>
      <c r="F69" s="30"/>
      <c r="G69" s="30"/>
      <c r="H69" s="24">
        <f t="shared" si="1"/>
        <v>2832.28</v>
      </c>
    </row>
    <row r="70" spans="1:8" s="41" customFormat="1" ht="39" customHeight="1" x14ac:dyDescent="0.2">
      <c r="A70" s="45">
        <v>22080400</v>
      </c>
      <c r="B70" s="60" t="s">
        <v>11</v>
      </c>
      <c r="C70" s="33">
        <v>2832.28</v>
      </c>
      <c r="D70" s="34"/>
      <c r="E70" s="33">
        <v>0</v>
      </c>
      <c r="F70" s="34"/>
      <c r="G70" s="34"/>
      <c r="H70" s="24">
        <f t="shared" si="1"/>
        <v>2832.28</v>
      </c>
    </row>
    <row r="71" spans="1:8" s="41" customFormat="1" x14ac:dyDescent="0.2">
      <c r="A71" s="61">
        <v>22090000</v>
      </c>
      <c r="B71" s="54" t="s">
        <v>34</v>
      </c>
      <c r="C71" s="23">
        <f>+C72+C73</f>
        <v>37.21</v>
      </c>
      <c r="D71" s="24"/>
      <c r="E71" s="23">
        <f>E72+E73</f>
        <v>0</v>
      </c>
      <c r="F71" s="34"/>
      <c r="G71" s="34"/>
      <c r="H71" s="24">
        <f t="shared" si="1"/>
        <v>37.21</v>
      </c>
    </row>
    <row r="72" spans="1:8" s="41" customFormat="1" ht="36.6" customHeight="1" x14ac:dyDescent="0.2">
      <c r="A72" s="62">
        <v>22090100</v>
      </c>
      <c r="B72" s="48" t="s">
        <v>35</v>
      </c>
      <c r="C72" s="33">
        <v>37.21</v>
      </c>
      <c r="D72" s="34"/>
      <c r="E72" s="33">
        <v>0</v>
      </c>
      <c r="F72" s="34"/>
      <c r="G72" s="34"/>
      <c r="H72" s="24">
        <f t="shared" si="1"/>
        <v>37.21</v>
      </c>
    </row>
    <row r="73" spans="1:8" s="41" customFormat="1" ht="36.75" customHeight="1" x14ac:dyDescent="0.2">
      <c r="A73" s="62">
        <v>22090400</v>
      </c>
      <c r="B73" s="48" t="s">
        <v>36</v>
      </c>
      <c r="C73" s="33">
        <v>0</v>
      </c>
      <c r="D73" s="34"/>
      <c r="E73" s="33">
        <v>0</v>
      </c>
      <c r="F73" s="34"/>
      <c r="G73" s="34"/>
      <c r="H73" s="24">
        <f t="shared" si="1"/>
        <v>0</v>
      </c>
    </row>
    <row r="74" spans="1:8" s="41" customFormat="1" hidden="1" x14ac:dyDescent="0.2">
      <c r="A74" s="61">
        <v>24000000</v>
      </c>
      <c r="B74" s="54" t="s">
        <v>67</v>
      </c>
      <c r="C74" s="23">
        <f>C75</f>
        <v>0</v>
      </c>
      <c r="D74" s="24"/>
      <c r="E74" s="23">
        <f>E75</f>
        <v>0</v>
      </c>
      <c r="F74" s="24">
        <f>F75</f>
        <v>0</v>
      </c>
      <c r="G74" s="24">
        <f>G75</f>
        <v>0</v>
      </c>
      <c r="H74" s="24">
        <f t="shared" si="1"/>
        <v>0</v>
      </c>
    </row>
    <row r="75" spans="1:8" s="41" customFormat="1" hidden="1" x14ac:dyDescent="0.2">
      <c r="A75" s="62">
        <v>24060300</v>
      </c>
      <c r="B75" s="48" t="s">
        <v>68</v>
      </c>
      <c r="C75" s="33">
        <v>0</v>
      </c>
      <c r="D75" s="34"/>
      <c r="E75" s="33">
        <v>0</v>
      </c>
      <c r="F75" s="34"/>
      <c r="G75" s="34"/>
      <c r="H75" s="24">
        <f t="shared" si="1"/>
        <v>0</v>
      </c>
    </row>
    <row r="76" spans="1:8" s="41" customFormat="1" x14ac:dyDescent="0.2">
      <c r="A76" s="61">
        <v>24000000</v>
      </c>
      <c r="B76" s="54" t="s">
        <v>67</v>
      </c>
      <c r="C76" s="23">
        <f>C78+C79</f>
        <v>54281.23</v>
      </c>
      <c r="D76" s="24"/>
      <c r="E76" s="23">
        <f>E77</f>
        <v>7139.01</v>
      </c>
      <c r="F76" s="24"/>
      <c r="G76" s="24"/>
      <c r="H76" s="24">
        <f t="shared" si="1"/>
        <v>61420.240000000005</v>
      </c>
    </row>
    <row r="77" spans="1:8" s="41" customFormat="1" x14ac:dyDescent="0.2">
      <c r="A77" s="61">
        <v>24060000</v>
      </c>
      <c r="B77" s="54" t="s">
        <v>68</v>
      </c>
      <c r="C77" s="23">
        <f>C78</f>
        <v>54281.23</v>
      </c>
      <c r="D77" s="24"/>
      <c r="E77" s="23">
        <f>E78+E79</f>
        <v>7139.01</v>
      </c>
      <c r="F77" s="24"/>
      <c r="G77" s="24"/>
      <c r="H77" s="24">
        <f t="shared" si="1"/>
        <v>61420.240000000005</v>
      </c>
    </row>
    <row r="78" spans="1:8" s="41" customFormat="1" x14ac:dyDescent="0.2">
      <c r="A78" s="62">
        <v>24060300</v>
      </c>
      <c r="B78" s="48" t="s">
        <v>68</v>
      </c>
      <c r="C78" s="33">
        <v>54281.23</v>
      </c>
      <c r="D78" s="34"/>
      <c r="E78" s="33">
        <v>0</v>
      </c>
      <c r="F78" s="34"/>
      <c r="G78" s="34"/>
      <c r="H78" s="24">
        <f t="shared" si="1"/>
        <v>54281.23</v>
      </c>
    </row>
    <row r="79" spans="1:8" s="41" customFormat="1" ht="38.25" x14ac:dyDescent="0.2">
      <c r="A79" s="63" t="s">
        <v>100</v>
      </c>
      <c r="B79" s="64" t="s">
        <v>99</v>
      </c>
      <c r="C79" s="33">
        <v>0</v>
      </c>
      <c r="D79" s="34"/>
      <c r="E79" s="33">
        <v>7139.01</v>
      </c>
      <c r="F79" s="34"/>
      <c r="G79" s="34"/>
      <c r="H79" s="24">
        <f t="shared" si="1"/>
        <v>7139.01</v>
      </c>
    </row>
    <row r="80" spans="1:8" s="41" customFormat="1" ht="65.25" customHeight="1" x14ac:dyDescent="0.2">
      <c r="A80" s="62">
        <v>24062200</v>
      </c>
      <c r="B80" s="65" t="s">
        <v>98</v>
      </c>
      <c r="C80" s="33">
        <v>0</v>
      </c>
      <c r="D80" s="34"/>
      <c r="E80" s="33">
        <v>0</v>
      </c>
      <c r="F80" s="34"/>
      <c r="G80" s="34"/>
      <c r="H80" s="24">
        <f t="shared" si="1"/>
        <v>0</v>
      </c>
    </row>
    <row r="81" spans="1:8" s="41" customFormat="1" ht="27" hidden="1" x14ac:dyDescent="0.25">
      <c r="A81" s="66">
        <v>24170000</v>
      </c>
      <c r="B81" s="52" t="s">
        <v>96</v>
      </c>
      <c r="C81" s="29">
        <v>0</v>
      </c>
      <c r="D81" s="30"/>
      <c r="E81" s="29">
        <v>0</v>
      </c>
      <c r="F81" s="30"/>
      <c r="G81" s="30"/>
      <c r="H81" s="30">
        <f t="shared" si="1"/>
        <v>0</v>
      </c>
    </row>
    <row r="82" spans="1:8" s="41" customFormat="1" x14ac:dyDescent="0.2">
      <c r="A82" s="53">
        <v>25000000</v>
      </c>
      <c r="B82" s="56" t="s">
        <v>37</v>
      </c>
      <c r="C82" s="23">
        <f>C83</f>
        <v>0</v>
      </c>
      <c r="D82" s="24"/>
      <c r="E82" s="23">
        <f>+E83+E88</f>
        <v>5609657.6100000003</v>
      </c>
      <c r="F82" s="34"/>
      <c r="G82" s="34"/>
      <c r="H82" s="24">
        <f t="shared" si="1"/>
        <v>5609657.6100000003</v>
      </c>
    </row>
    <row r="83" spans="1:8" s="41" customFormat="1" ht="24" x14ac:dyDescent="0.2">
      <c r="A83" s="38">
        <v>25010000</v>
      </c>
      <c r="B83" s="67" t="s">
        <v>12</v>
      </c>
      <c r="C83" s="29">
        <f>+C84+C86+C87</f>
        <v>0</v>
      </c>
      <c r="D83" s="30"/>
      <c r="E83" s="29">
        <f>E84+E86+E87+E85</f>
        <v>89449.11</v>
      </c>
      <c r="F83" s="30">
        <f>F84</f>
        <v>0</v>
      </c>
      <c r="G83" s="30">
        <f>G84</f>
        <v>0</v>
      </c>
      <c r="H83" s="24">
        <f t="shared" si="1"/>
        <v>89449.11</v>
      </c>
    </row>
    <row r="84" spans="1:8" s="41" customFormat="1" ht="22.9" customHeight="1" x14ac:dyDescent="0.2">
      <c r="A84" s="68">
        <v>25010100</v>
      </c>
      <c r="B84" s="48" t="s">
        <v>38</v>
      </c>
      <c r="C84" s="33">
        <f>C88</f>
        <v>0</v>
      </c>
      <c r="D84" s="24"/>
      <c r="E84" s="33">
        <v>28581.78</v>
      </c>
      <c r="F84" s="24"/>
      <c r="G84" s="24"/>
      <c r="H84" s="24">
        <f t="shared" si="1"/>
        <v>28581.78</v>
      </c>
    </row>
    <row r="85" spans="1:8" s="41" customFormat="1" ht="22.9" customHeight="1" x14ac:dyDescent="0.2">
      <c r="A85" s="68">
        <v>25010200</v>
      </c>
      <c r="B85" s="48" t="s">
        <v>124</v>
      </c>
      <c r="C85" s="33">
        <v>0</v>
      </c>
      <c r="D85" s="24"/>
      <c r="E85" s="33">
        <v>0</v>
      </c>
      <c r="F85" s="24"/>
      <c r="G85" s="24"/>
      <c r="H85" s="24">
        <f>E85</f>
        <v>0</v>
      </c>
    </row>
    <row r="86" spans="1:8" s="41" customFormat="1" x14ac:dyDescent="0.2">
      <c r="A86" s="68">
        <v>25010300</v>
      </c>
      <c r="B86" s="48" t="s">
        <v>83</v>
      </c>
      <c r="C86" s="33">
        <v>0</v>
      </c>
      <c r="D86" s="24"/>
      <c r="E86" s="33">
        <v>60456.53</v>
      </c>
      <c r="F86" s="24"/>
      <c r="G86" s="24"/>
      <c r="H86" s="24">
        <f t="shared" si="1"/>
        <v>60456.53</v>
      </c>
    </row>
    <row r="87" spans="1:8" s="41" customFormat="1" ht="25.9" customHeight="1" x14ac:dyDescent="0.2">
      <c r="A87" s="68">
        <v>25010400</v>
      </c>
      <c r="B87" s="48" t="s">
        <v>84</v>
      </c>
      <c r="C87" s="33">
        <v>0</v>
      </c>
      <c r="D87" s="24"/>
      <c r="E87" s="33">
        <v>410.8</v>
      </c>
      <c r="F87" s="24"/>
      <c r="G87" s="24"/>
      <c r="H87" s="24">
        <f t="shared" si="1"/>
        <v>410.8</v>
      </c>
    </row>
    <row r="88" spans="1:8" s="41" customFormat="1" ht="13.5" customHeight="1" x14ac:dyDescent="0.25">
      <c r="A88" s="38" t="s">
        <v>114</v>
      </c>
      <c r="B88" s="52" t="s">
        <v>115</v>
      </c>
      <c r="C88" s="29">
        <f>C89</f>
        <v>0</v>
      </c>
      <c r="D88" s="30"/>
      <c r="E88" s="29">
        <f>E89+E90</f>
        <v>5520208.5</v>
      </c>
      <c r="F88" s="30"/>
      <c r="G88" s="30"/>
      <c r="H88" s="24">
        <f t="shared" si="1"/>
        <v>5520208.5</v>
      </c>
    </row>
    <row r="89" spans="1:8" s="41" customFormat="1" ht="15" customHeight="1" x14ac:dyDescent="0.2">
      <c r="A89" s="45" t="s">
        <v>48</v>
      </c>
      <c r="B89" s="48" t="s">
        <v>49</v>
      </c>
      <c r="C89" s="33">
        <v>0</v>
      </c>
      <c r="D89" s="24"/>
      <c r="E89" s="33">
        <v>437043.75</v>
      </c>
      <c r="F89" s="24"/>
      <c r="G89" s="24"/>
      <c r="H89" s="24">
        <f t="shared" si="1"/>
        <v>437043.75</v>
      </c>
    </row>
    <row r="90" spans="1:8" s="41" customFormat="1" ht="23.25" customHeight="1" x14ac:dyDescent="0.2">
      <c r="A90" s="45">
        <v>25020200</v>
      </c>
      <c r="B90" s="69" t="s">
        <v>109</v>
      </c>
      <c r="C90" s="33">
        <v>0</v>
      </c>
      <c r="D90" s="24"/>
      <c r="E90" s="33">
        <v>5083164.75</v>
      </c>
      <c r="F90" s="24"/>
      <c r="G90" s="24"/>
      <c r="H90" s="24">
        <f t="shared" si="1"/>
        <v>5083164.75</v>
      </c>
    </row>
    <row r="91" spans="1:8" s="41" customFormat="1" x14ac:dyDescent="0.2">
      <c r="A91" s="53">
        <v>30000000</v>
      </c>
      <c r="B91" s="70" t="s">
        <v>73</v>
      </c>
      <c r="C91" s="23">
        <f>C94</f>
        <v>0</v>
      </c>
      <c r="D91" s="24"/>
      <c r="E91" s="23">
        <f>E94+E92</f>
        <v>592454.82999999996</v>
      </c>
      <c r="F91" s="24">
        <f>F94</f>
        <v>0</v>
      </c>
      <c r="G91" s="24">
        <f>G94</f>
        <v>0</v>
      </c>
      <c r="H91" s="24">
        <f t="shared" si="1"/>
        <v>592454.82999999996</v>
      </c>
    </row>
    <row r="92" spans="1:8" s="41" customFormat="1" x14ac:dyDescent="0.2">
      <c r="A92" s="53">
        <v>31000000</v>
      </c>
      <c r="B92" s="70" t="s">
        <v>120</v>
      </c>
      <c r="C92" s="23">
        <v>0</v>
      </c>
      <c r="D92" s="24"/>
      <c r="E92" s="23">
        <f>E93</f>
        <v>0</v>
      </c>
      <c r="F92" s="24"/>
      <c r="G92" s="24"/>
      <c r="H92" s="24">
        <f t="shared" si="1"/>
        <v>0</v>
      </c>
    </row>
    <row r="93" spans="1:8" s="41" customFormat="1" ht="37.5" customHeight="1" x14ac:dyDescent="0.2">
      <c r="A93" s="45">
        <v>31030000</v>
      </c>
      <c r="B93" s="48" t="s">
        <v>121</v>
      </c>
      <c r="C93" s="23">
        <v>0</v>
      </c>
      <c r="D93" s="24"/>
      <c r="E93" s="33">
        <v>0</v>
      </c>
      <c r="F93" s="24"/>
      <c r="G93" s="24"/>
      <c r="H93" s="34">
        <f t="shared" si="1"/>
        <v>0</v>
      </c>
    </row>
    <row r="94" spans="1:8" s="41" customFormat="1" x14ac:dyDescent="0.2">
      <c r="A94" s="68">
        <v>33000000</v>
      </c>
      <c r="B94" s="71" t="s">
        <v>107</v>
      </c>
      <c r="C94" s="23">
        <f>C95</f>
        <v>0</v>
      </c>
      <c r="D94" s="24"/>
      <c r="E94" s="23">
        <f>E95+E96</f>
        <v>592454.82999999996</v>
      </c>
      <c r="F94" s="24">
        <f>F95</f>
        <v>0</v>
      </c>
      <c r="G94" s="24">
        <f>G95</f>
        <v>0</v>
      </c>
      <c r="H94" s="24">
        <f t="shared" si="1"/>
        <v>592454.82999999996</v>
      </c>
    </row>
    <row r="95" spans="1:8" s="41" customFormat="1" ht="51" customHeight="1" x14ac:dyDescent="0.2">
      <c r="A95" s="68">
        <v>33010100</v>
      </c>
      <c r="B95" s="65" t="s">
        <v>106</v>
      </c>
      <c r="C95" s="33">
        <v>0</v>
      </c>
      <c r="D95" s="24"/>
      <c r="E95" s="33">
        <v>592454.82999999996</v>
      </c>
      <c r="F95" s="24"/>
      <c r="G95" s="24"/>
      <c r="H95" s="24">
        <f t="shared" si="1"/>
        <v>592454.82999999996</v>
      </c>
    </row>
    <row r="96" spans="1:8" s="41" customFormat="1" ht="51" customHeight="1" x14ac:dyDescent="0.2">
      <c r="A96" s="68">
        <v>33010105</v>
      </c>
      <c r="B96" s="65" t="s">
        <v>127</v>
      </c>
      <c r="C96" s="33">
        <v>0</v>
      </c>
      <c r="D96" s="24"/>
      <c r="E96" s="33">
        <v>0</v>
      </c>
      <c r="F96" s="24"/>
      <c r="G96" s="24"/>
      <c r="H96" s="24">
        <f>SUM(C96:G96)</f>
        <v>0</v>
      </c>
    </row>
    <row r="97" spans="1:8" s="41" customFormat="1" ht="15.6" customHeight="1" x14ac:dyDescent="0.2">
      <c r="A97" s="53">
        <v>40000000</v>
      </c>
      <c r="B97" s="56" t="s">
        <v>39</v>
      </c>
      <c r="C97" s="23">
        <f>C98</f>
        <v>30775959.140000001</v>
      </c>
      <c r="D97" s="24"/>
      <c r="E97" s="23">
        <f>E98</f>
        <v>129200</v>
      </c>
      <c r="F97" s="34"/>
      <c r="G97" s="34"/>
      <c r="H97" s="24">
        <f t="shared" si="1"/>
        <v>30905159.140000001</v>
      </c>
    </row>
    <row r="98" spans="1:8" s="41" customFormat="1" x14ac:dyDescent="0.2">
      <c r="A98" s="53">
        <v>41000000</v>
      </c>
      <c r="B98" s="56" t="s">
        <v>40</v>
      </c>
      <c r="C98" s="23">
        <f>+C99+C103+C109+C112</f>
        <v>30775959.140000001</v>
      </c>
      <c r="D98" s="24"/>
      <c r="E98" s="23">
        <f>+E99+E103+E109+E112</f>
        <v>129200</v>
      </c>
      <c r="F98" s="24">
        <f>F103+F99</f>
        <v>0</v>
      </c>
      <c r="G98" s="24">
        <f>G103+G99</f>
        <v>0</v>
      </c>
      <c r="H98" s="24">
        <f t="shared" si="1"/>
        <v>30905159.140000001</v>
      </c>
    </row>
    <row r="99" spans="1:8" s="41" customFormat="1" x14ac:dyDescent="0.2">
      <c r="A99" s="38">
        <v>41020000</v>
      </c>
      <c r="B99" s="42" t="s">
        <v>69</v>
      </c>
      <c r="C99" s="29">
        <f>C100+C101+C102</f>
        <v>14200200</v>
      </c>
      <c r="D99" s="30"/>
      <c r="E99" s="29">
        <f>E100+E101</f>
        <v>0</v>
      </c>
      <c r="F99" s="30">
        <f>F100+F101</f>
        <v>0</v>
      </c>
      <c r="G99" s="30">
        <f>G100+G101</f>
        <v>0</v>
      </c>
      <c r="H99" s="24">
        <f t="shared" si="1"/>
        <v>14200200</v>
      </c>
    </row>
    <row r="100" spans="1:8" s="41" customFormat="1" ht="24.75" customHeight="1" x14ac:dyDescent="0.2">
      <c r="A100" s="45">
        <v>41020100</v>
      </c>
      <c r="B100" s="46" t="s">
        <v>70</v>
      </c>
      <c r="C100" s="33">
        <v>12271200</v>
      </c>
      <c r="D100" s="34"/>
      <c r="E100" s="33">
        <v>0</v>
      </c>
      <c r="F100" s="34"/>
      <c r="G100" s="34"/>
      <c r="H100" s="24">
        <f t="shared" si="1"/>
        <v>12271200</v>
      </c>
    </row>
    <row r="101" spans="1:8" s="41" customFormat="1" ht="24.75" customHeight="1" x14ac:dyDescent="0.2">
      <c r="A101" s="45">
        <v>41020300</v>
      </c>
      <c r="B101" s="46" t="s">
        <v>133</v>
      </c>
      <c r="C101" s="33">
        <v>711900</v>
      </c>
      <c r="D101" s="34"/>
      <c r="E101" s="33">
        <v>0</v>
      </c>
      <c r="F101" s="34"/>
      <c r="G101" s="34"/>
      <c r="H101" s="24">
        <f t="shared" si="1"/>
        <v>711900</v>
      </c>
    </row>
    <row r="102" spans="1:8" s="41" customFormat="1" ht="24.75" customHeight="1" x14ac:dyDescent="0.2">
      <c r="A102" s="45">
        <v>41021400</v>
      </c>
      <c r="B102" s="46" t="s">
        <v>108</v>
      </c>
      <c r="C102" s="33">
        <v>1217100</v>
      </c>
      <c r="D102" s="34"/>
      <c r="E102" s="33">
        <v>0</v>
      </c>
      <c r="F102" s="34"/>
      <c r="G102" s="34">
        <f>H102</f>
        <v>1217100</v>
      </c>
      <c r="H102" s="24">
        <f>C102+E102</f>
        <v>1217100</v>
      </c>
    </row>
    <row r="103" spans="1:8" s="41" customFormat="1" x14ac:dyDescent="0.2">
      <c r="A103" s="38">
        <v>41030000</v>
      </c>
      <c r="B103" s="39" t="s">
        <v>41</v>
      </c>
      <c r="C103" s="29">
        <f>+C104+C105+C106+C107</f>
        <v>16148400</v>
      </c>
      <c r="D103" s="29">
        <f>+D104+D105+D106</f>
        <v>0</v>
      </c>
      <c r="E103" s="29">
        <f>+E104+E105+E106+E107+E10+E108</f>
        <v>129200</v>
      </c>
      <c r="F103" s="29">
        <f>+F104+F105+F106</f>
        <v>0</v>
      </c>
      <c r="G103" s="29">
        <f>+G104+G105+G106</f>
        <v>0</v>
      </c>
      <c r="H103" s="24">
        <f t="shared" si="1"/>
        <v>16277600</v>
      </c>
    </row>
    <row r="104" spans="1:8" s="41" customFormat="1" ht="41.25" customHeight="1" x14ac:dyDescent="0.2">
      <c r="A104" s="45">
        <v>41031100</v>
      </c>
      <c r="B104" s="59" t="s">
        <v>126</v>
      </c>
      <c r="C104" s="33">
        <v>1224900</v>
      </c>
      <c r="D104" s="34"/>
      <c r="E104" s="33">
        <v>0</v>
      </c>
      <c r="F104" s="34"/>
      <c r="G104" s="34"/>
      <c r="H104" s="24">
        <f t="shared" si="1"/>
        <v>1224900</v>
      </c>
    </row>
    <row r="105" spans="1:8" s="41" customFormat="1" ht="16.5" customHeight="1" x14ac:dyDescent="0.2">
      <c r="A105" s="72">
        <v>41033900</v>
      </c>
      <c r="B105" s="71" t="s">
        <v>71</v>
      </c>
      <c r="C105" s="33">
        <v>11309700</v>
      </c>
      <c r="D105" s="34"/>
      <c r="E105" s="33">
        <v>0</v>
      </c>
      <c r="F105" s="34"/>
      <c r="G105" s="34"/>
      <c r="H105" s="24">
        <f t="shared" si="1"/>
        <v>11309700</v>
      </c>
    </row>
    <row r="106" spans="1:8" s="41" customFormat="1" ht="37.5" customHeight="1" x14ac:dyDescent="0.2">
      <c r="A106" s="68">
        <v>41036300</v>
      </c>
      <c r="B106" s="48" t="s">
        <v>118</v>
      </c>
      <c r="C106" s="33">
        <v>3580500</v>
      </c>
      <c r="D106" s="34"/>
      <c r="E106" s="33">
        <v>0</v>
      </c>
      <c r="F106" s="34"/>
      <c r="G106" s="34"/>
      <c r="H106" s="24">
        <f t="shared" si="1"/>
        <v>3580500</v>
      </c>
    </row>
    <row r="107" spans="1:8" s="41" customFormat="1" ht="38.25" customHeight="1" x14ac:dyDescent="0.2">
      <c r="A107" s="68">
        <v>41035400</v>
      </c>
      <c r="B107" s="48" t="s">
        <v>119</v>
      </c>
      <c r="C107" s="33">
        <v>33300</v>
      </c>
      <c r="D107" s="34"/>
      <c r="E107" s="33">
        <v>0</v>
      </c>
      <c r="F107" s="34"/>
      <c r="G107" s="34"/>
      <c r="H107" s="24">
        <f>SUM(C107:G107)</f>
        <v>33300</v>
      </c>
    </row>
    <row r="108" spans="1:8" s="41" customFormat="1" ht="51.75" customHeight="1" x14ac:dyDescent="0.2">
      <c r="A108" s="68">
        <v>41037400</v>
      </c>
      <c r="B108" s="48" t="s">
        <v>134</v>
      </c>
      <c r="C108" s="33">
        <v>33300</v>
      </c>
      <c r="D108" s="34"/>
      <c r="E108" s="33">
        <v>129200</v>
      </c>
      <c r="F108" s="34"/>
      <c r="G108" s="34"/>
      <c r="H108" s="24">
        <f>SUM(C108:G108)</f>
        <v>162500</v>
      </c>
    </row>
    <row r="109" spans="1:8" s="41" customFormat="1" x14ac:dyDescent="0.25">
      <c r="A109" s="73">
        <v>41040000</v>
      </c>
      <c r="B109" s="74" t="s">
        <v>80</v>
      </c>
      <c r="C109" s="29">
        <f>C111</f>
        <v>241200</v>
      </c>
      <c r="D109" s="30"/>
      <c r="E109" s="29">
        <f>+E111</f>
        <v>0</v>
      </c>
      <c r="F109" s="30"/>
      <c r="G109" s="30"/>
      <c r="H109" s="24">
        <f t="shared" si="1"/>
        <v>241200</v>
      </c>
    </row>
    <row r="110" spans="1:8" s="41" customFormat="1" ht="25.9" hidden="1" customHeight="1" x14ac:dyDescent="0.2">
      <c r="A110" s="72">
        <v>41040100</v>
      </c>
      <c r="B110" s="48" t="s">
        <v>95</v>
      </c>
      <c r="C110" s="33">
        <v>0</v>
      </c>
      <c r="D110" s="34"/>
      <c r="E110" s="33">
        <v>0</v>
      </c>
      <c r="F110" s="34"/>
      <c r="G110" s="34"/>
      <c r="H110" s="24">
        <f t="shared" si="1"/>
        <v>0</v>
      </c>
    </row>
    <row r="111" spans="1:8" s="41" customFormat="1" ht="38.25" customHeight="1" x14ac:dyDescent="0.2">
      <c r="A111" s="72">
        <v>41040200</v>
      </c>
      <c r="B111" s="48" t="s">
        <v>94</v>
      </c>
      <c r="C111" s="33">
        <v>241200</v>
      </c>
      <c r="D111" s="34"/>
      <c r="E111" s="33">
        <v>0</v>
      </c>
      <c r="F111" s="34"/>
      <c r="G111" s="34"/>
      <c r="H111" s="24">
        <f t="shared" si="1"/>
        <v>241200</v>
      </c>
    </row>
    <row r="112" spans="1:8" s="41" customFormat="1" ht="17.25" customHeight="1" x14ac:dyDescent="0.25">
      <c r="A112" s="73">
        <v>41050000</v>
      </c>
      <c r="B112" s="74" t="s">
        <v>81</v>
      </c>
      <c r="C112" s="29">
        <f>C115+C116+C117</f>
        <v>186159.14</v>
      </c>
      <c r="D112" s="29">
        <f>D115</f>
        <v>0</v>
      </c>
      <c r="E112" s="29">
        <f>E115</f>
        <v>0</v>
      </c>
      <c r="F112" s="30"/>
      <c r="G112" s="30"/>
      <c r="H112" s="24">
        <f t="shared" si="1"/>
        <v>186159.14</v>
      </c>
    </row>
    <row r="113" spans="1:11" s="41" customFormat="1" ht="52.5" hidden="1" customHeight="1" x14ac:dyDescent="0.2">
      <c r="A113" s="72">
        <v>41051100</v>
      </c>
      <c r="B113" s="48" t="s">
        <v>89</v>
      </c>
      <c r="C113" s="33">
        <v>0</v>
      </c>
      <c r="D113" s="34"/>
      <c r="E113" s="33">
        <v>0</v>
      </c>
      <c r="F113" s="34"/>
      <c r="G113" s="34"/>
      <c r="H113" s="24">
        <f t="shared" si="1"/>
        <v>0</v>
      </c>
    </row>
    <row r="114" spans="1:11" s="41" customFormat="1" ht="0.75" customHeight="1" x14ac:dyDescent="0.2">
      <c r="A114" s="72">
        <v>41052600</v>
      </c>
      <c r="B114" s="48" t="s">
        <v>90</v>
      </c>
      <c r="C114" s="33">
        <v>82802.62</v>
      </c>
      <c r="D114" s="34"/>
      <c r="E114" s="33">
        <v>0</v>
      </c>
      <c r="F114" s="34"/>
      <c r="G114" s="34"/>
      <c r="H114" s="24">
        <f t="shared" si="1"/>
        <v>82802.62</v>
      </c>
    </row>
    <row r="115" spans="1:11" s="41" customFormat="1" x14ac:dyDescent="0.2">
      <c r="A115" s="72">
        <v>41053900</v>
      </c>
      <c r="B115" s="48" t="s">
        <v>82</v>
      </c>
      <c r="C115" s="33">
        <v>82802.62</v>
      </c>
      <c r="D115" s="34"/>
      <c r="E115" s="33">
        <v>0</v>
      </c>
      <c r="F115" s="34"/>
      <c r="G115" s="34"/>
      <c r="H115" s="24">
        <f t="shared" si="1"/>
        <v>82802.62</v>
      </c>
    </row>
    <row r="116" spans="1:11" s="41" customFormat="1" ht="63.75" x14ac:dyDescent="0.2">
      <c r="A116" s="72">
        <v>41053900</v>
      </c>
      <c r="B116" s="48" t="s">
        <v>125</v>
      </c>
      <c r="C116" s="33">
        <v>0</v>
      </c>
      <c r="D116" s="34"/>
      <c r="E116" s="33">
        <v>0</v>
      </c>
      <c r="F116" s="34"/>
      <c r="G116" s="34"/>
      <c r="H116" s="24">
        <f>SUM(C116:G116)</f>
        <v>0</v>
      </c>
    </row>
    <row r="117" spans="1:11" s="41" customFormat="1" ht="51" x14ac:dyDescent="0.2">
      <c r="A117" s="72">
        <v>41059300</v>
      </c>
      <c r="B117" s="48" t="s">
        <v>132</v>
      </c>
      <c r="C117" s="33">
        <v>103356.52</v>
      </c>
      <c r="D117" s="34"/>
      <c r="E117" s="33">
        <v>0</v>
      </c>
      <c r="F117" s="34"/>
      <c r="G117" s="34"/>
      <c r="H117" s="24">
        <f>SUM(C117:G117)</f>
        <v>103356.52</v>
      </c>
    </row>
    <row r="118" spans="1:11" s="41" customFormat="1" x14ac:dyDescent="0.2">
      <c r="A118" s="75"/>
      <c r="B118" s="56" t="s">
        <v>42</v>
      </c>
      <c r="C118" s="23">
        <f>+C13+C56+C94+C97</f>
        <v>46777829.340000004</v>
      </c>
      <c r="D118" s="23">
        <f>+D13+D56+D94+D97</f>
        <v>0</v>
      </c>
      <c r="E118" s="23">
        <f>+E13+E56+E97+E51+E91</f>
        <v>6346607.4699999997</v>
      </c>
      <c r="F118" s="24" t="e">
        <f>F13+F56+F97</f>
        <v>#REF!</v>
      </c>
      <c r="G118" s="24" t="e">
        <f>G13+G56+G97</f>
        <v>#REF!</v>
      </c>
      <c r="H118" s="24">
        <f>C118+E118</f>
        <v>53124436.810000002</v>
      </c>
      <c r="K118" s="76"/>
    </row>
    <row r="119" spans="1:11" s="78" customFormat="1" ht="41.25" customHeight="1" x14ac:dyDescent="0.25">
      <c r="A119" s="108" t="s">
        <v>116</v>
      </c>
      <c r="B119" s="108"/>
      <c r="C119" s="77"/>
      <c r="D119" s="106" t="s">
        <v>117</v>
      </c>
      <c r="E119" s="106"/>
      <c r="F119" s="106"/>
      <c r="G119" s="106"/>
      <c r="H119" s="106"/>
    </row>
    <row r="120" spans="1:11" s="41" customFormat="1" ht="7.9" customHeight="1" x14ac:dyDescent="0.2">
      <c r="A120" s="79"/>
      <c r="B120" s="80"/>
      <c r="C120" s="81"/>
      <c r="D120" s="82"/>
      <c r="E120" s="83"/>
      <c r="F120" s="84"/>
      <c r="G120" s="84"/>
      <c r="H120" s="85"/>
    </row>
    <row r="121" spans="1:11" s="41" customFormat="1" ht="15" customHeight="1" x14ac:dyDescent="0.2">
      <c r="A121" s="109" t="s">
        <v>122</v>
      </c>
      <c r="B121" s="109"/>
      <c r="C121" s="110" t="s">
        <v>123</v>
      </c>
      <c r="D121" s="110"/>
      <c r="E121" s="110"/>
      <c r="F121" s="110"/>
      <c r="G121" s="110"/>
      <c r="H121" s="110"/>
    </row>
    <row r="122" spans="1:11" s="41" customFormat="1" x14ac:dyDescent="0.2">
      <c r="A122" s="86"/>
      <c r="B122" s="87"/>
      <c r="C122" s="88"/>
      <c r="D122" s="89"/>
      <c r="E122" s="90"/>
      <c r="F122" s="91"/>
      <c r="G122" s="91"/>
      <c r="H122" s="88"/>
    </row>
    <row r="123" spans="1:11" s="41" customFormat="1" x14ac:dyDescent="0.2">
      <c r="A123" s="92"/>
      <c r="B123" s="93"/>
      <c r="C123" s="94"/>
      <c r="D123" s="95"/>
      <c r="E123" s="96"/>
      <c r="H123" s="94"/>
    </row>
    <row r="124" spans="1:11" s="41" customFormat="1" x14ac:dyDescent="0.2">
      <c r="A124" s="92"/>
      <c r="B124" s="93"/>
      <c r="C124" s="94"/>
      <c r="D124" s="95"/>
      <c r="E124" s="96"/>
      <c r="H124" s="94"/>
    </row>
    <row r="125" spans="1:11" s="41" customFormat="1" x14ac:dyDescent="0.2">
      <c r="A125" s="92"/>
      <c r="B125" s="93"/>
      <c r="C125" s="94"/>
      <c r="D125" s="95"/>
      <c r="E125" s="96"/>
      <c r="H125" s="94"/>
    </row>
    <row r="126" spans="1:11" s="41" customFormat="1" x14ac:dyDescent="0.2">
      <c r="A126" s="92"/>
      <c r="B126" s="93"/>
      <c r="C126" s="94"/>
      <c r="D126" s="95"/>
      <c r="E126" s="96"/>
      <c r="H126" s="94"/>
    </row>
    <row r="127" spans="1:11" s="41" customFormat="1" x14ac:dyDescent="0.2">
      <c r="A127" s="92"/>
      <c r="B127" s="93"/>
      <c r="C127" s="94"/>
      <c r="D127" s="95"/>
      <c r="E127" s="96"/>
      <c r="H127" s="94"/>
    </row>
    <row r="128" spans="1:11" s="97" customFormat="1" x14ac:dyDescent="0.2">
      <c r="A128" s="92"/>
      <c r="B128" s="93"/>
      <c r="C128" s="94"/>
      <c r="D128" s="95"/>
      <c r="E128" s="96"/>
      <c r="F128" s="41"/>
      <c r="G128" s="41"/>
      <c r="H128" s="94"/>
    </row>
    <row r="129" spans="1:8" s="97" customFormat="1" x14ac:dyDescent="0.2">
      <c r="A129" s="92"/>
      <c r="B129" s="93"/>
      <c r="C129" s="94"/>
      <c r="D129" s="95"/>
      <c r="E129" s="96"/>
      <c r="F129" s="41"/>
      <c r="G129" s="41"/>
      <c r="H129" s="94"/>
    </row>
    <row r="130" spans="1:8" s="41" customFormat="1" x14ac:dyDescent="0.2">
      <c r="A130" s="92"/>
      <c r="B130" s="93"/>
      <c r="C130" s="94"/>
      <c r="D130" s="95"/>
      <c r="E130" s="96"/>
      <c r="H130" s="94"/>
    </row>
    <row r="131" spans="1:8" s="41" customFormat="1" x14ac:dyDescent="0.2">
      <c r="A131" s="92"/>
      <c r="B131" s="93"/>
      <c r="C131" s="94"/>
      <c r="D131" s="95"/>
      <c r="E131" s="96"/>
      <c r="H131" s="94"/>
    </row>
    <row r="132" spans="1:8" s="41" customFormat="1" x14ac:dyDescent="0.2">
      <c r="A132" s="92"/>
      <c r="B132" s="93"/>
      <c r="C132" s="94"/>
      <c r="D132" s="95"/>
      <c r="E132" s="96"/>
      <c r="H132" s="94"/>
    </row>
    <row r="133" spans="1:8" s="41" customFormat="1" x14ac:dyDescent="0.2">
      <c r="A133" s="92"/>
      <c r="B133" s="93"/>
      <c r="C133" s="94"/>
      <c r="D133" s="95"/>
      <c r="E133" s="96"/>
      <c r="H133" s="94"/>
    </row>
    <row r="134" spans="1:8" s="41" customFormat="1" x14ac:dyDescent="0.2">
      <c r="A134" s="92"/>
      <c r="B134" s="93"/>
      <c r="C134" s="94"/>
      <c r="D134" s="95"/>
      <c r="E134" s="96"/>
      <c r="H134" s="94"/>
    </row>
    <row r="135" spans="1:8" s="41" customFormat="1" x14ac:dyDescent="0.2">
      <c r="A135" s="92"/>
      <c r="B135" s="93"/>
      <c r="C135" s="94"/>
      <c r="D135" s="95"/>
      <c r="E135" s="96"/>
      <c r="H135" s="94"/>
    </row>
    <row r="136" spans="1:8" s="41" customFormat="1" x14ac:dyDescent="0.2">
      <c r="A136" s="92"/>
      <c r="B136" s="93"/>
      <c r="C136" s="94"/>
      <c r="D136" s="95"/>
      <c r="E136" s="96"/>
      <c r="H136" s="94"/>
    </row>
    <row r="137" spans="1:8" s="41" customFormat="1" x14ac:dyDescent="0.2">
      <c r="A137" s="92"/>
      <c r="B137" s="93"/>
      <c r="C137" s="94"/>
      <c r="D137" s="95"/>
      <c r="E137" s="96"/>
      <c r="H137" s="94"/>
    </row>
    <row r="138" spans="1:8" s="41" customFormat="1" x14ac:dyDescent="0.2">
      <c r="A138" s="92"/>
      <c r="B138" s="93"/>
      <c r="C138" s="94"/>
      <c r="D138" s="95"/>
      <c r="E138" s="96"/>
      <c r="H138" s="94"/>
    </row>
    <row r="139" spans="1:8" s="41" customFormat="1" x14ac:dyDescent="0.2">
      <c r="A139" s="92"/>
      <c r="B139" s="93"/>
      <c r="C139" s="94"/>
      <c r="D139" s="95"/>
      <c r="E139" s="96"/>
      <c r="H139" s="94"/>
    </row>
    <row r="140" spans="1:8" s="41" customFormat="1" x14ac:dyDescent="0.2">
      <c r="A140" s="92"/>
      <c r="B140" s="93"/>
      <c r="C140" s="94"/>
      <c r="E140" s="96"/>
      <c r="H140" s="94"/>
    </row>
    <row r="141" spans="1:8" s="41" customFormat="1" x14ac:dyDescent="0.2">
      <c r="A141" s="92"/>
      <c r="B141" s="93"/>
      <c r="C141" s="94"/>
      <c r="E141" s="96"/>
      <c r="H141" s="94"/>
    </row>
    <row r="142" spans="1:8" s="41" customFormat="1" x14ac:dyDescent="0.2">
      <c r="A142" s="92"/>
      <c r="B142" s="93"/>
      <c r="C142" s="94"/>
      <c r="E142" s="96"/>
      <c r="H142" s="94"/>
    </row>
    <row r="143" spans="1:8" s="41" customFormat="1" x14ac:dyDescent="0.2">
      <c r="A143" s="92"/>
      <c r="B143" s="93"/>
      <c r="C143" s="94"/>
      <c r="E143" s="94"/>
      <c r="H143" s="94"/>
    </row>
    <row r="144" spans="1:8" s="41" customFormat="1" x14ac:dyDescent="0.2">
      <c r="A144" s="92"/>
      <c r="B144" s="93"/>
      <c r="C144" s="94"/>
      <c r="E144" s="94"/>
      <c r="H144" s="94"/>
    </row>
    <row r="145" spans="1:8" s="41" customFormat="1" x14ac:dyDescent="0.2">
      <c r="A145" s="92"/>
      <c r="B145" s="93"/>
      <c r="C145" s="94"/>
      <c r="E145" s="94"/>
      <c r="H145" s="94"/>
    </row>
    <row r="146" spans="1:8" s="41" customFormat="1" x14ac:dyDescent="0.2">
      <c r="A146" s="92"/>
      <c r="B146" s="93"/>
      <c r="C146" s="94"/>
      <c r="E146" s="94"/>
      <c r="H146" s="94"/>
    </row>
    <row r="147" spans="1:8" s="41" customFormat="1" x14ac:dyDescent="0.2">
      <c r="A147" s="92"/>
      <c r="B147" s="93"/>
      <c r="C147" s="94"/>
      <c r="E147" s="94"/>
      <c r="H147" s="94"/>
    </row>
    <row r="148" spans="1:8" s="41" customFormat="1" x14ac:dyDescent="0.2">
      <c r="A148" s="92"/>
      <c r="B148" s="93"/>
      <c r="C148" s="94"/>
      <c r="E148" s="94"/>
      <c r="H148" s="94"/>
    </row>
    <row r="149" spans="1:8" s="41" customFormat="1" x14ac:dyDescent="0.2">
      <c r="A149" s="92"/>
      <c r="B149" s="93"/>
      <c r="C149" s="94"/>
      <c r="E149" s="94"/>
      <c r="H149" s="94"/>
    </row>
    <row r="150" spans="1:8" s="41" customFormat="1" x14ac:dyDescent="0.2">
      <c r="A150" s="92"/>
      <c r="B150" s="93"/>
      <c r="C150" s="94"/>
      <c r="E150" s="94"/>
      <c r="H150" s="94"/>
    </row>
    <row r="151" spans="1:8" s="41" customFormat="1" x14ac:dyDescent="0.2">
      <c r="A151" s="92"/>
      <c r="B151" s="93"/>
      <c r="C151" s="94"/>
      <c r="E151" s="94"/>
      <c r="H151" s="94"/>
    </row>
    <row r="152" spans="1:8" s="41" customFormat="1" x14ac:dyDescent="0.2">
      <c r="A152" s="92"/>
      <c r="B152" s="93"/>
      <c r="C152" s="94"/>
      <c r="E152" s="94"/>
      <c r="H152" s="94"/>
    </row>
    <row r="153" spans="1:8" s="41" customFormat="1" x14ac:dyDescent="0.2">
      <c r="A153" s="92"/>
      <c r="B153" s="93"/>
      <c r="C153" s="94"/>
      <c r="E153" s="94"/>
      <c r="H153" s="94"/>
    </row>
    <row r="154" spans="1:8" s="41" customFormat="1" x14ac:dyDescent="0.2">
      <c r="A154" s="92"/>
      <c r="B154" s="93"/>
      <c r="C154" s="94"/>
      <c r="E154" s="94"/>
      <c r="H154" s="94"/>
    </row>
    <row r="155" spans="1:8" s="41" customFormat="1" x14ac:dyDescent="0.2">
      <c r="A155" s="92"/>
      <c r="B155" s="93"/>
      <c r="C155" s="94"/>
      <c r="E155" s="94"/>
      <c r="H155" s="94"/>
    </row>
    <row r="156" spans="1:8" s="41" customFormat="1" x14ac:dyDescent="0.2">
      <c r="A156" s="92"/>
      <c r="B156" s="93"/>
      <c r="C156" s="94"/>
      <c r="E156" s="94"/>
      <c r="H156" s="94"/>
    </row>
    <row r="157" spans="1:8" s="41" customFormat="1" x14ac:dyDescent="0.2">
      <c r="A157" s="92"/>
      <c r="B157" s="93"/>
      <c r="C157" s="94"/>
      <c r="E157" s="94"/>
      <c r="H157" s="94"/>
    </row>
    <row r="158" spans="1:8" s="41" customFormat="1" x14ac:dyDescent="0.2">
      <c r="A158" s="92"/>
      <c r="B158" s="93"/>
      <c r="C158" s="94"/>
      <c r="E158" s="94"/>
      <c r="H158" s="94"/>
    </row>
    <row r="159" spans="1:8" s="41" customFormat="1" x14ac:dyDescent="0.2">
      <c r="A159" s="92"/>
      <c r="B159" s="93"/>
      <c r="C159" s="94"/>
      <c r="E159" s="94"/>
      <c r="H159" s="94"/>
    </row>
    <row r="160" spans="1:8" s="41" customFormat="1" x14ac:dyDescent="0.2">
      <c r="A160" s="92"/>
      <c r="B160" s="93"/>
      <c r="C160" s="94"/>
      <c r="E160" s="94"/>
      <c r="H160" s="94"/>
    </row>
    <row r="161" spans="1:8" s="41" customFormat="1" x14ac:dyDescent="0.2">
      <c r="A161" s="92"/>
      <c r="B161" s="93"/>
      <c r="C161" s="94"/>
      <c r="E161" s="94"/>
      <c r="H161" s="94"/>
    </row>
    <row r="162" spans="1:8" s="41" customFormat="1" x14ac:dyDescent="0.2">
      <c r="A162" s="92"/>
      <c r="B162" s="93"/>
      <c r="C162" s="94"/>
      <c r="E162" s="94"/>
      <c r="H162" s="94"/>
    </row>
    <row r="163" spans="1:8" s="41" customFormat="1" x14ac:dyDescent="0.2">
      <c r="A163" s="92"/>
      <c r="B163" s="93"/>
      <c r="C163" s="94"/>
      <c r="E163" s="94"/>
      <c r="H163" s="94"/>
    </row>
    <row r="164" spans="1:8" s="41" customFormat="1" x14ac:dyDescent="0.2">
      <c r="A164" s="92"/>
      <c r="B164" s="93"/>
      <c r="C164" s="94"/>
      <c r="E164" s="94"/>
      <c r="H164" s="94"/>
    </row>
    <row r="165" spans="1:8" s="41" customFormat="1" x14ac:dyDescent="0.2">
      <c r="A165" s="92"/>
      <c r="B165" s="93"/>
      <c r="C165" s="94"/>
      <c r="E165" s="94"/>
      <c r="H165" s="94"/>
    </row>
    <row r="166" spans="1:8" s="41" customFormat="1" x14ac:dyDescent="0.2">
      <c r="A166" s="92"/>
      <c r="B166" s="93"/>
      <c r="C166" s="94"/>
      <c r="E166" s="94"/>
      <c r="H166" s="94"/>
    </row>
    <row r="167" spans="1:8" s="41" customFormat="1" x14ac:dyDescent="0.2">
      <c r="A167" s="92"/>
      <c r="B167" s="93"/>
      <c r="C167" s="94"/>
      <c r="E167" s="94"/>
      <c r="H167" s="94"/>
    </row>
    <row r="168" spans="1:8" s="41" customFormat="1" x14ac:dyDescent="0.2">
      <c r="A168" s="92"/>
      <c r="B168" s="93"/>
      <c r="C168" s="94"/>
      <c r="E168" s="94"/>
      <c r="H168" s="94"/>
    </row>
    <row r="169" spans="1:8" s="41" customFormat="1" x14ac:dyDescent="0.2">
      <c r="A169" s="92"/>
      <c r="B169" s="93"/>
      <c r="C169" s="94"/>
      <c r="E169" s="94"/>
      <c r="H169" s="94"/>
    </row>
    <row r="170" spans="1:8" s="41" customFormat="1" x14ac:dyDescent="0.2">
      <c r="A170" s="92"/>
      <c r="B170" s="93"/>
      <c r="C170" s="94"/>
      <c r="E170" s="94"/>
      <c r="H170" s="94"/>
    </row>
    <row r="171" spans="1:8" s="41" customFormat="1" x14ac:dyDescent="0.2">
      <c r="A171" s="92"/>
      <c r="B171" s="93"/>
      <c r="C171" s="94"/>
      <c r="E171" s="94"/>
      <c r="H171" s="94"/>
    </row>
    <row r="172" spans="1:8" s="41" customFormat="1" x14ac:dyDescent="0.2">
      <c r="A172" s="92"/>
      <c r="B172" s="93"/>
      <c r="C172" s="94"/>
      <c r="E172" s="94"/>
      <c r="H172" s="94"/>
    </row>
    <row r="173" spans="1:8" s="41" customFormat="1" x14ac:dyDescent="0.2">
      <c r="A173" s="92"/>
      <c r="B173" s="93"/>
      <c r="C173" s="94"/>
      <c r="E173" s="94"/>
      <c r="H173" s="94"/>
    </row>
    <row r="174" spans="1:8" s="41" customFormat="1" x14ac:dyDescent="0.2">
      <c r="A174" s="92"/>
      <c r="B174" s="93"/>
      <c r="C174" s="94"/>
      <c r="E174" s="94"/>
      <c r="H174" s="94"/>
    </row>
    <row r="175" spans="1:8" s="41" customFormat="1" x14ac:dyDescent="0.2">
      <c r="A175" s="92"/>
      <c r="B175" s="93"/>
      <c r="C175" s="94"/>
      <c r="E175" s="94"/>
      <c r="H175" s="94"/>
    </row>
    <row r="176" spans="1:8" s="41" customFormat="1" x14ac:dyDescent="0.2">
      <c r="A176" s="92"/>
      <c r="B176" s="93"/>
      <c r="C176" s="94"/>
      <c r="E176" s="94"/>
      <c r="H176" s="94"/>
    </row>
    <row r="177" spans="1:8" s="41" customFormat="1" x14ac:dyDescent="0.2">
      <c r="A177" s="92"/>
      <c r="B177" s="93"/>
      <c r="C177" s="94"/>
      <c r="E177" s="94"/>
      <c r="H177" s="94"/>
    </row>
    <row r="178" spans="1:8" s="41" customFormat="1" x14ac:dyDescent="0.2">
      <c r="A178" s="92"/>
      <c r="B178" s="93"/>
      <c r="C178" s="94"/>
      <c r="E178" s="94"/>
      <c r="H178" s="94"/>
    </row>
    <row r="179" spans="1:8" s="41" customFormat="1" x14ac:dyDescent="0.2">
      <c r="A179" s="92"/>
      <c r="B179" s="93"/>
      <c r="C179" s="94"/>
      <c r="E179" s="94"/>
      <c r="H179" s="94"/>
    </row>
    <row r="180" spans="1:8" s="41" customFormat="1" x14ac:dyDescent="0.2">
      <c r="A180" s="92"/>
      <c r="B180" s="93"/>
      <c r="C180" s="94"/>
      <c r="E180" s="94"/>
      <c r="H180" s="94"/>
    </row>
    <row r="181" spans="1:8" s="41" customFormat="1" x14ac:dyDescent="0.2">
      <c r="A181" s="92"/>
      <c r="B181" s="93"/>
      <c r="C181" s="94"/>
      <c r="E181" s="94"/>
      <c r="H181" s="94"/>
    </row>
    <row r="182" spans="1:8" s="41" customFormat="1" x14ac:dyDescent="0.2">
      <c r="A182" s="92"/>
      <c r="B182" s="93"/>
      <c r="C182" s="94"/>
      <c r="E182" s="94"/>
      <c r="H182" s="94"/>
    </row>
    <row r="183" spans="1:8" s="41" customFormat="1" x14ac:dyDescent="0.2">
      <c r="A183" s="92"/>
      <c r="B183" s="93"/>
      <c r="C183" s="94"/>
      <c r="E183" s="94"/>
      <c r="H183" s="94"/>
    </row>
    <row r="184" spans="1:8" s="41" customFormat="1" x14ac:dyDescent="0.2">
      <c r="A184" s="92"/>
      <c r="B184" s="93"/>
      <c r="C184" s="94"/>
      <c r="E184" s="94"/>
      <c r="H184" s="94"/>
    </row>
    <row r="185" spans="1:8" s="41" customFormat="1" x14ac:dyDescent="0.2">
      <c r="A185" s="92"/>
      <c r="B185" s="93"/>
      <c r="C185" s="94"/>
      <c r="E185" s="94"/>
      <c r="H185" s="94"/>
    </row>
    <row r="186" spans="1:8" s="41" customFormat="1" x14ac:dyDescent="0.2">
      <c r="A186" s="92"/>
      <c r="B186" s="93"/>
      <c r="C186" s="94"/>
      <c r="E186" s="94"/>
      <c r="H186" s="94"/>
    </row>
    <row r="187" spans="1:8" s="41" customFormat="1" x14ac:dyDescent="0.2">
      <c r="A187" s="92"/>
      <c r="B187" s="93"/>
      <c r="C187" s="94"/>
      <c r="E187" s="94"/>
      <c r="H187" s="94"/>
    </row>
    <row r="188" spans="1:8" s="41" customFormat="1" x14ac:dyDescent="0.2">
      <c r="A188" s="92"/>
      <c r="B188" s="93"/>
      <c r="C188" s="94"/>
      <c r="E188" s="94"/>
      <c r="H188" s="94"/>
    </row>
    <row r="189" spans="1:8" s="41" customFormat="1" x14ac:dyDescent="0.2">
      <c r="A189" s="92"/>
      <c r="B189" s="93"/>
      <c r="C189" s="94"/>
      <c r="E189" s="94"/>
      <c r="H189" s="94"/>
    </row>
    <row r="190" spans="1:8" s="41" customFormat="1" x14ac:dyDescent="0.2">
      <c r="A190" s="92"/>
      <c r="B190" s="93"/>
      <c r="C190" s="94"/>
      <c r="E190" s="94"/>
      <c r="H190" s="94"/>
    </row>
    <row r="191" spans="1:8" s="41" customFormat="1" x14ac:dyDescent="0.2">
      <c r="A191" s="92"/>
      <c r="B191" s="93"/>
      <c r="C191" s="94"/>
      <c r="E191" s="94"/>
      <c r="H191" s="94"/>
    </row>
    <row r="192" spans="1:8" s="41" customFormat="1" x14ac:dyDescent="0.2">
      <c r="A192" s="92"/>
      <c r="B192" s="93"/>
      <c r="C192" s="94"/>
      <c r="E192" s="94"/>
      <c r="H192" s="94"/>
    </row>
    <row r="193" spans="1:8" s="41" customFormat="1" x14ac:dyDescent="0.2">
      <c r="A193" s="92"/>
      <c r="B193" s="93"/>
      <c r="C193" s="94"/>
      <c r="E193" s="94"/>
      <c r="H193" s="94"/>
    </row>
    <row r="194" spans="1:8" s="41" customFormat="1" x14ac:dyDescent="0.2">
      <c r="A194" s="92"/>
      <c r="B194" s="93"/>
      <c r="C194" s="94"/>
      <c r="E194" s="94"/>
      <c r="H194" s="94"/>
    </row>
    <row r="195" spans="1:8" s="41" customFormat="1" x14ac:dyDescent="0.2">
      <c r="A195" s="92"/>
      <c r="B195" s="93"/>
      <c r="C195" s="94"/>
      <c r="E195" s="94"/>
      <c r="H195" s="94"/>
    </row>
    <row r="196" spans="1:8" s="41" customFormat="1" x14ac:dyDescent="0.2">
      <c r="A196" s="92"/>
      <c r="B196" s="93"/>
      <c r="C196" s="94"/>
      <c r="E196" s="94"/>
      <c r="H196" s="94"/>
    </row>
    <row r="197" spans="1:8" s="41" customFormat="1" x14ac:dyDescent="0.2">
      <c r="A197" s="92"/>
      <c r="B197" s="93"/>
      <c r="C197" s="94"/>
      <c r="E197" s="94"/>
      <c r="H197" s="94"/>
    </row>
    <row r="198" spans="1:8" s="41" customFormat="1" x14ac:dyDescent="0.2">
      <c r="A198" s="92"/>
      <c r="B198" s="93"/>
      <c r="C198" s="94"/>
      <c r="E198" s="94"/>
      <c r="H198" s="94"/>
    </row>
    <row r="199" spans="1:8" s="41" customFormat="1" x14ac:dyDescent="0.2">
      <c r="A199" s="92"/>
      <c r="B199" s="93"/>
      <c r="C199" s="94"/>
      <c r="E199" s="94"/>
      <c r="H199" s="94"/>
    </row>
    <row r="200" spans="1:8" s="41" customFormat="1" x14ac:dyDescent="0.2">
      <c r="A200" s="92"/>
      <c r="B200" s="93"/>
      <c r="C200" s="94"/>
      <c r="E200" s="94"/>
      <c r="H200" s="94"/>
    </row>
    <row r="201" spans="1:8" s="41" customFormat="1" x14ac:dyDescent="0.2">
      <c r="A201" s="92"/>
      <c r="B201" s="93"/>
      <c r="C201" s="94"/>
      <c r="E201" s="94"/>
      <c r="H201" s="94"/>
    </row>
    <row r="202" spans="1:8" s="41" customFormat="1" x14ac:dyDescent="0.2">
      <c r="A202" s="92"/>
      <c r="B202" s="93"/>
      <c r="C202" s="94"/>
      <c r="E202" s="94"/>
      <c r="H202" s="94"/>
    </row>
    <row r="203" spans="1:8" s="41" customFormat="1" x14ac:dyDescent="0.2">
      <c r="A203" s="92"/>
      <c r="B203" s="93"/>
      <c r="C203" s="94"/>
      <c r="E203" s="94"/>
      <c r="H203" s="94"/>
    </row>
    <row r="204" spans="1:8" s="41" customFormat="1" x14ac:dyDescent="0.2">
      <c r="A204" s="92"/>
      <c r="B204" s="93"/>
      <c r="C204" s="94"/>
      <c r="E204" s="94"/>
      <c r="H204" s="94"/>
    </row>
    <row r="205" spans="1:8" s="41" customFormat="1" x14ac:dyDescent="0.2">
      <c r="A205" s="92"/>
      <c r="B205" s="93"/>
      <c r="C205" s="94"/>
      <c r="E205" s="94"/>
      <c r="H205" s="94"/>
    </row>
    <row r="206" spans="1:8" s="41" customFormat="1" x14ac:dyDescent="0.2">
      <c r="A206" s="92"/>
      <c r="B206" s="93"/>
      <c r="C206" s="94"/>
      <c r="E206" s="94"/>
      <c r="H206" s="94"/>
    </row>
    <row r="207" spans="1:8" s="41" customFormat="1" x14ac:dyDescent="0.2">
      <c r="A207" s="92"/>
      <c r="B207" s="93"/>
      <c r="C207" s="94"/>
      <c r="E207" s="94"/>
      <c r="H207" s="94"/>
    </row>
    <row r="208" spans="1:8" s="41" customFormat="1" x14ac:dyDescent="0.2">
      <c r="A208" s="92"/>
      <c r="B208" s="93"/>
      <c r="C208" s="94"/>
      <c r="E208" s="94"/>
      <c r="H208" s="94"/>
    </row>
    <row r="209" spans="1:8" s="41" customFormat="1" x14ac:dyDescent="0.2">
      <c r="A209" s="92"/>
      <c r="B209" s="93"/>
      <c r="C209" s="94"/>
      <c r="E209" s="94"/>
      <c r="H209" s="94"/>
    </row>
    <row r="210" spans="1:8" s="41" customFormat="1" x14ac:dyDescent="0.2">
      <c r="A210" s="92"/>
      <c r="B210" s="93"/>
      <c r="C210" s="94"/>
      <c r="E210" s="94"/>
      <c r="H210" s="94"/>
    </row>
    <row r="211" spans="1:8" s="41" customFormat="1" x14ac:dyDescent="0.2">
      <c r="A211" s="92"/>
      <c r="B211" s="93"/>
      <c r="C211" s="94"/>
      <c r="E211" s="94"/>
      <c r="H211" s="94"/>
    </row>
    <row r="212" spans="1:8" s="41" customFormat="1" x14ac:dyDescent="0.2">
      <c r="A212" s="92"/>
      <c r="B212" s="93"/>
      <c r="C212" s="94"/>
      <c r="E212" s="94"/>
      <c r="H212" s="94"/>
    </row>
    <row r="213" spans="1:8" s="41" customFormat="1" x14ac:dyDescent="0.2">
      <c r="A213" s="92"/>
      <c r="B213" s="93"/>
      <c r="C213" s="94"/>
      <c r="E213" s="94"/>
      <c r="H213" s="94"/>
    </row>
    <row r="214" spans="1:8" s="41" customFormat="1" x14ac:dyDescent="0.2">
      <c r="A214" s="92"/>
      <c r="B214" s="93"/>
      <c r="C214" s="94"/>
      <c r="E214" s="94"/>
      <c r="H214" s="94"/>
    </row>
    <row r="215" spans="1:8" s="41" customFormat="1" x14ac:dyDescent="0.2">
      <c r="A215" s="92"/>
      <c r="B215" s="93"/>
      <c r="C215" s="94"/>
      <c r="E215" s="94"/>
      <c r="H215" s="94"/>
    </row>
    <row r="216" spans="1:8" s="41" customFormat="1" x14ac:dyDescent="0.2">
      <c r="A216" s="92"/>
      <c r="B216" s="93"/>
      <c r="C216" s="94"/>
      <c r="E216" s="94"/>
      <c r="H216" s="94"/>
    </row>
    <row r="217" spans="1:8" s="41" customFormat="1" x14ac:dyDescent="0.2">
      <c r="A217" s="92"/>
      <c r="B217" s="93"/>
      <c r="C217" s="94"/>
      <c r="E217" s="94"/>
      <c r="H217" s="94"/>
    </row>
    <row r="218" spans="1:8" s="41" customFormat="1" x14ac:dyDescent="0.2">
      <c r="A218" s="92"/>
      <c r="B218" s="93"/>
      <c r="C218" s="94"/>
      <c r="E218" s="94"/>
      <c r="H218" s="94"/>
    </row>
    <row r="219" spans="1:8" s="41" customFormat="1" x14ac:dyDescent="0.2">
      <c r="A219" s="92"/>
      <c r="B219" s="93"/>
      <c r="C219" s="94"/>
      <c r="E219" s="94"/>
      <c r="H219" s="94"/>
    </row>
    <row r="220" spans="1:8" s="41" customFormat="1" x14ac:dyDescent="0.2">
      <c r="A220" s="92"/>
      <c r="B220" s="93"/>
      <c r="C220" s="94"/>
      <c r="E220" s="94"/>
      <c r="H220" s="94"/>
    </row>
    <row r="221" spans="1:8" s="41" customFormat="1" x14ac:dyDescent="0.2">
      <c r="A221" s="92"/>
      <c r="B221" s="93"/>
      <c r="C221" s="94"/>
      <c r="E221" s="94"/>
      <c r="H221" s="94"/>
    </row>
    <row r="222" spans="1:8" s="41" customFormat="1" x14ac:dyDescent="0.2">
      <c r="A222" s="92"/>
      <c r="B222" s="93"/>
      <c r="C222" s="94"/>
      <c r="E222" s="94"/>
      <c r="H222" s="94"/>
    </row>
    <row r="223" spans="1:8" s="41" customFormat="1" x14ac:dyDescent="0.2">
      <c r="A223" s="92"/>
      <c r="B223" s="93"/>
      <c r="C223" s="94"/>
      <c r="E223" s="94"/>
      <c r="H223" s="94"/>
    </row>
    <row r="224" spans="1:8" s="41" customFormat="1" x14ac:dyDescent="0.2">
      <c r="A224" s="92"/>
      <c r="B224" s="93"/>
      <c r="C224" s="94"/>
      <c r="E224" s="94"/>
      <c r="H224" s="94"/>
    </row>
    <row r="225" spans="1:8" s="41" customFormat="1" x14ac:dyDescent="0.2">
      <c r="A225" s="92"/>
      <c r="B225" s="93"/>
      <c r="C225" s="94"/>
      <c r="E225" s="94"/>
      <c r="H225" s="94"/>
    </row>
    <row r="226" spans="1:8" s="41" customFormat="1" x14ac:dyDescent="0.2">
      <c r="A226" s="92"/>
      <c r="B226" s="93"/>
      <c r="C226" s="94"/>
      <c r="E226" s="94"/>
      <c r="H226" s="94"/>
    </row>
    <row r="227" spans="1:8" s="41" customFormat="1" x14ac:dyDescent="0.2">
      <c r="A227" s="92"/>
      <c r="B227" s="93"/>
      <c r="C227" s="94"/>
      <c r="E227" s="94"/>
      <c r="H227" s="94"/>
    </row>
    <row r="228" spans="1:8" s="41" customFormat="1" x14ac:dyDescent="0.2">
      <c r="A228" s="92"/>
      <c r="B228" s="93"/>
      <c r="C228" s="94"/>
      <c r="E228" s="94"/>
      <c r="H228" s="94"/>
    </row>
    <row r="229" spans="1:8" s="41" customFormat="1" x14ac:dyDescent="0.2">
      <c r="A229" s="92"/>
      <c r="B229" s="93"/>
      <c r="C229" s="94"/>
      <c r="E229" s="94"/>
      <c r="H229" s="94"/>
    </row>
    <row r="230" spans="1:8" s="41" customFormat="1" x14ac:dyDescent="0.2">
      <c r="A230" s="92"/>
      <c r="B230" s="93"/>
      <c r="C230" s="94"/>
      <c r="E230" s="94"/>
      <c r="H230" s="94"/>
    </row>
    <row r="231" spans="1:8" s="41" customFormat="1" x14ac:dyDescent="0.2">
      <c r="A231" s="92"/>
      <c r="B231" s="93"/>
      <c r="C231" s="94"/>
      <c r="E231" s="94"/>
      <c r="H231" s="94"/>
    </row>
    <row r="232" spans="1:8" s="41" customFormat="1" x14ac:dyDescent="0.2">
      <c r="A232" s="92"/>
      <c r="B232" s="93"/>
      <c r="C232" s="94"/>
      <c r="E232" s="94"/>
      <c r="H232" s="94"/>
    </row>
    <row r="233" spans="1:8" s="41" customFormat="1" x14ac:dyDescent="0.2">
      <c r="A233" s="92"/>
      <c r="B233" s="93"/>
      <c r="C233" s="94"/>
      <c r="E233" s="94"/>
      <c r="H233" s="94"/>
    </row>
    <row r="234" spans="1:8" s="41" customFormat="1" x14ac:dyDescent="0.2">
      <c r="A234" s="92"/>
      <c r="B234" s="93"/>
      <c r="C234" s="94"/>
      <c r="E234" s="94"/>
      <c r="H234" s="94"/>
    </row>
    <row r="235" spans="1:8" s="41" customFormat="1" x14ac:dyDescent="0.2">
      <c r="A235" s="92"/>
      <c r="B235" s="93"/>
      <c r="C235" s="94"/>
      <c r="E235" s="94"/>
      <c r="H235" s="94"/>
    </row>
    <row r="236" spans="1:8" s="41" customFormat="1" x14ac:dyDescent="0.2">
      <c r="A236" s="92"/>
      <c r="B236" s="93"/>
      <c r="C236" s="94"/>
      <c r="E236" s="94"/>
      <c r="H236" s="94"/>
    </row>
    <row r="237" spans="1:8" s="41" customFormat="1" x14ac:dyDescent="0.2">
      <c r="A237" s="92"/>
      <c r="B237" s="93"/>
      <c r="C237" s="94"/>
      <c r="E237" s="94"/>
      <c r="H237" s="94"/>
    </row>
    <row r="238" spans="1:8" s="41" customFormat="1" x14ac:dyDescent="0.2">
      <c r="A238" s="92"/>
      <c r="B238" s="93"/>
      <c r="C238" s="94"/>
      <c r="E238" s="94"/>
      <c r="H238" s="94"/>
    </row>
    <row r="239" spans="1:8" s="41" customFormat="1" x14ac:dyDescent="0.2">
      <c r="A239" s="92"/>
      <c r="B239" s="93"/>
      <c r="C239" s="94"/>
      <c r="E239" s="94"/>
      <c r="H239" s="94"/>
    </row>
    <row r="240" spans="1:8" s="41" customFormat="1" x14ac:dyDescent="0.2">
      <c r="A240" s="92"/>
      <c r="B240" s="93"/>
      <c r="C240" s="94"/>
      <c r="E240" s="94"/>
      <c r="H240" s="94"/>
    </row>
    <row r="241" spans="1:8" s="41" customFormat="1" x14ac:dyDescent="0.2">
      <c r="A241" s="92"/>
      <c r="B241" s="93"/>
      <c r="C241" s="94"/>
      <c r="E241" s="94"/>
      <c r="H241" s="94"/>
    </row>
    <row r="242" spans="1:8" s="41" customFormat="1" x14ac:dyDescent="0.2">
      <c r="A242" s="92"/>
      <c r="B242" s="93"/>
      <c r="C242" s="94"/>
      <c r="E242" s="94"/>
      <c r="H242" s="94"/>
    </row>
    <row r="243" spans="1:8" s="41" customFormat="1" x14ac:dyDescent="0.2">
      <c r="A243" s="92"/>
      <c r="B243" s="93"/>
      <c r="C243" s="94"/>
      <c r="E243" s="94"/>
      <c r="H243" s="94"/>
    </row>
    <row r="244" spans="1:8" s="41" customFormat="1" x14ac:dyDescent="0.2">
      <c r="A244" s="92"/>
      <c r="B244" s="93"/>
      <c r="C244" s="94"/>
      <c r="E244" s="94"/>
      <c r="H244" s="94"/>
    </row>
    <row r="245" spans="1:8" s="41" customFormat="1" x14ac:dyDescent="0.2">
      <c r="A245" s="92"/>
      <c r="B245" s="93"/>
      <c r="C245" s="94"/>
      <c r="E245" s="94"/>
      <c r="H245" s="94"/>
    </row>
    <row r="246" spans="1:8" s="41" customFormat="1" x14ac:dyDescent="0.2">
      <c r="A246" s="92"/>
      <c r="B246" s="93"/>
      <c r="C246" s="94"/>
      <c r="E246" s="94"/>
      <c r="H246" s="94"/>
    </row>
    <row r="247" spans="1:8" s="41" customFormat="1" x14ac:dyDescent="0.2">
      <c r="A247" s="92"/>
      <c r="B247" s="93"/>
      <c r="C247" s="94"/>
      <c r="E247" s="94"/>
      <c r="H247" s="94"/>
    </row>
    <row r="248" spans="1:8" s="41" customFormat="1" x14ac:dyDescent="0.2">
      <c r="A248" s="92"/>
      <c r="B248" s="93"/>
      <c r="C248" s="94"/>
      <c r="E248" s="94"/>
      <c r="H248" s="94"/>
    </row>
    <row r="249" spans="1:8" s="41" customFormat="1" x14ac:dyDescent="0.2">
      <c r="A249" s="92"/>
      <c r="B249" s="93"/>
      <c r="C249" s="94"/>
      <c r="E249" s="94"/>
      <c r="H249" s="94"/>
    </row>
    <row r="250" spans="1:8" s="41" customFormat="1" x14ac:dyDescent="0.2">
      <c r="A250" s="92"/>
      <c r="B250" s="93"/>
      <c r="C250" s="94"/>
      <c r="E250" s="94"/>
      <c r="H250" s="94"/>
    </row>
    <row r="251" spans="1:8" s="41" customFormat="1" x14ac:dyDescent="0.2">
      <c r="A251" s="92"/>
      <c r="B251" s="93"/>
      <c r="C251" s="94"/>
      <c r="E251" s="94"/>
      <c r="H251" s="94"/>
    </row>
    <row r="252" spans="1:8" s="41" customFormat="1" x14ac:dyDescent="0.2">
      <c r="A252" s="92"/>
      <c r="B252" s="93"/>
      <c r="C252" s="94"/>
      <c r="E252" s="94"/>
      <c r="H252" s="94"/>
    </row>
    <row r="253" spans="1:8" s="41" customFormat="1" x14ac:dyDescent="0.2">
      <c r="A253" s="92"/>
      <c r="B253" s="93"/>
      <c r="C253" s="94"/>
      <c r="E253" s="94"/>
      <c r="H253" s="94"/>
    </row>
    <row r="254" spans="1:8" s="41" customFormat="1" x14ac:dyDescent="0.2">
      <c r="A254" s="92"/>
      <c r="B254" s="93"/>
      <c r="C254" s="94"/>
      <c r="E254" s="94"/>
      <c r="H254" s="94"/>
    </row>
    <row r="255" spans="1:8" s="41" customFormat="1" x14ac:dyDescent="0.2">
      <c r="A255" s="92"/>
      <c r="B255" s="93"/>
      <c r="C255" s="94"/>
      <c r="E255" s="94"/>
      <c r="H255" s="94"/>
    </row>
    <row r="256" spans="1:8" s="41" customFormat="1" x14ac:dyDescent="0.2">
      <c r="A256" s="92"/>
      <c r="B256" s="93"/>
      <c r="C256" s="94"/>
      <c r="E256" s="94"/>
      <c r="H256" s="94"/>
    </row>
    <row r="257" spans="1:8" s="41" customFormat="1" x14ac:dyDescent="0.2">
      <c r="A257" s="92"/>
      <c r="B257" s="93"/>
      <c r="C257" s="94"/>
      <c r="E257" s="94"/>
      <c r="H257" s="94"/>
    </row>
    <row r="258" spans="1:8" s="41" customFormat="1" x14ac:dyDescent="0.2">
      <c r="A258" s="92"/>
      <c r="B258" s="93"/>
      <c r="C258" s="94"/>
      <c r="E258" s="94"/>
      <c r="H258" s="94"/>
    </row>
    <row r="259" spans="1:8" s="41" customFormat="1" x14ac:dyDescent="0.2">
      <c r="A259" s="92"/>
      <c r="B259" s="93"/>
      <c r="C259" s="94"/>
      <c r="E259" s="94"/>
      <c r="H259" s="94"/>
    </row>
    <row r="260" spans="1:8" s="41" customFormat="1" x14ac:dyDescent="0.2">
      <c r="A260" s="92"/>
      <c r="B260" s="93"/>
      <c r="C260" s="94"/>
      <c r="E260" s="94"/>
      <c r="H260" s="94"/>
    </row>
    <row r="261" spans="1:8" s="41" customFormat="1" x14ac:dyDescent="0.2">
      <c r="A261" s="92"/>
      <c r="B261" s="93"/>
      <c r="C261" s="94"/>
      <c r="E261" s="94"/>
      <c r="H261" s="94"/>
    </row>
    <row r="262" spans="1:8" s="41" customFormat="1" x14ac:dyDescent="0.2">
      <c r="A262" s="92"/>
      <c r="B262" s="93"/>
      <c r="C262" s="94"/>
      <c r="E262" s="94"/>
      <c r="H262" s="94"/>
    </row>
    <row r="263" spans="1:8" s="41" customFormat="1" x14ac:dyDescent="0.2">
      <c r="A263" s="92"/>
      <c r="B263" s="93"/>
      <c r="C263" s="94"/>
      <c r="E263" s="94"/>
      <c r="H263" s="94"/>
    </row>
    <row r="264" spans="1:8" s="41" customFormat="1" x14ac:dyDescent="0.2">
      <c r="A264" s="92"/>
      <c r="B264" s="93"/>
      <c r="C264" s="94"/>
      <c r="E264" s="94"/>
      <c r="H264" s="94"/>
    </row>
    <row r="265" spans="1:8" s="41" customFormat="1" x14ac:dyDescent="0.2">
      <c r="A265" s="92"/>
      <c r="B265" s="93"/>
      <c r="C265" s="94"/>
      <c r="E265" s="94"/>
      <c r="H265" s="94"/>
    </row>
    <row r="266" spans="1:8" s="41" customFormat="1" x14ac:dyDescent="0.2">
      <c r="A266" s="92"/>
      <c r="B266" s="93"/>
      <c r="C266" s="94"/>
      <c r="E266" s="94"/>
      <c r="H266" s="94"/>
    </row>
    <row r="267" spans="1:8" s="41" customFormat="1" x14ac:dyDescent="0.2">
      <c r="A267" s="92"/>
      <c r="B267" s="93"/>
      <c r="C267" s="94"/>
      <c r="E267" s="94"/>
      <c r="H267" s="94"/>
    </row>
    <row r="268" spans="1:8" s="41" customFormat="1" x14ac:dyDescent="0.2">
      <c r="A268" s="92"/>
      <c r="B268" s="93"/>
      <c r="C268" s="94"/>
      <c r="E268" s="94"/>
      <c r="H268" s="94"/>
    </row>
    <row r="269" spans="1:8" s="41" customFormat="1" x14ac:dyDescent="0.2">
      <c r="A269" s="92"/>
      <c r="B269" s="93"/>
      <c r="C269" s="94"/>
      <c r="E269" s="94"/>
      <c r="H269" s="94"/>
    </row>
    <row r="270" spans="1:8" s="41" customFormat="1" x14ac:dyDescent="0.2">
      <c r="A270" s="92"/>
      <c r="B270" s="93"/>
      <c r="C270" s="94"/>
      <c r="E270" s="94"/>
      <c r="H270" s="94"/>
    </row>
    <row r="271" spans="1:8" s="41" customFormat="1" x14ac:dyDescent="0.2">
      <c r="A271" s="92"/>
      <c r="B271" s="93"/>
      <c r="C271" s="94"/>
      <c r="E271" s="94"/>
      <c r="H271" s="94"/>
    </row>
    <row r="272" spans="1:8" s="41" customFormat="1" x14ac:dyDescent="0.2">
      <c r="A272" s="92"/>
      <c r="B272" s="93"/>
      <c r="C272" s="94"/>
      <c r="E272" s="94"/>
      <c r="H272" s="94"/>
    </row>
    <row r="273" spans="1:8" s="41" customFormat="1" x14ac:dyDescent="0.2">
      <c r="A273" s="92"/>
      <c r="B273" s="93"/>
      <c r="C273" s="94"/>
      <c r="E273" s="94"/>
      <c r="H273" s="94"/>
    </row>
    <row r="274" spans="1:8" s="41" customFormat="1" x14ac:dyDescent="0.2">
      <c r="A274" s="92"/>
      <c r="B274" s="93"/>
      <c r="C274" s="94"/>
      <c r="E274" s="94"/>
      <c r="H274" s="94"/>
    </row>
    <row r="275" spans="1:8" s="41" customFormat="1" x14ac:dyDescent="0.2">
      <c r="A275" s="92"/>
      <c r="B275" s="93"/>
      <c r="C275" s="94"/>
      <c r="E275" s="94"/>
      <c r="H275" s="94"/>
    </row>
    <row r="276" spans="1:8" s="41" customFormat="1" x14ac:dyDescent="0.2">
      <c r="A276" s="92"/>
      <c r="B276" s="93"/>
      <c r="C276" s="94"/>
      <c r="E276" s="94"/>
      <c r="H276" s="94"/>
    </row>
    <row r="277" spans="1:8" s="41" customFormat="1" x14ac:dyDescent="0.2">
      <c r="A277" s="92"/>
      <c r="B277" s="93"/>
      <c r="C277" s="94"/>
      <c r="E277" s="94"/>
      <c r="H277" s="94"/>
    </row>
    <row r="278" spans="1:8" s="41" customFormat="1" x14ac:dyDescent="0.2">
      <c r="A278" s="92"/>
      <c r="B278" s="93"/>
      <c r="C278" s="94"/>
      <c r="E278" s="94"/>
      <c r="H278" s="94"/>
    </row>
    <row r="279" spans="1:8" s="41" customFormat="1" x14ac:dyDescent="0.2">
      <c r="A279" s="92"/>
      <c r="B279" s="93"/>
      <c r="C279" s="94"/>
      <c r="E279" s="94"/>
      <c r="H279" s="94"/>
    </row>
    <row r="280" spans="1:8" s="41" customFormat="1" x14ac:dyDescent="0.2">
      <c r="A280" s="92"/>
      <c r="B280" s="93"/>
      <c r="C280" s="94"/>
      <c r="E280" s="94"/>
      <c r="H280" s="94"/>
    </row>
    <row r="281" spans="1:8" s="41" customFormat="1" x14ac:dyDescent="0.2">
      <c r="A281" s="92"/>
      <c r="B281" s="93"/>
      <c r="C281" s="94"/>
      <c r="E281" s="94"/>
      <c r="H281" s="94"/>
    </row>
    <row r="282" spans="1:8" s="41" customFormat="1" x14ac:dyDescent="0.2">
      <c r="A282" s="92"/>
      <c r="B282" s="93"/>
      <c r="C282" s="94"/>
      <c r="E282" s="94"/>
      <c r="H282" s="94"/>
    </row>
    <row r="283" spans="1:8" s="41" customFormat="1" x14ac:dyDescent="0.2">
      <c r="A283" s="92"/>
      <c r="B283" s="93"/>
      <c r="C283" s="94"/>
      <c r="E283" s="94"/>
      <c r="H283" s="94"/>
    </row>
    <row r="284" spans="1:8" s="41" customFormat="1" x14ac:dyDescent="0.2">
      <c r="A284" s="92"/>
      <c r="B284" s="93"/>
      <c r="C284" s="94"/>
      <c r="E284" s="94"/>
      <c r="H284" s="94"/>
    </row>
    <row r="285" spans="1:8" s="41" customFormat="1" x14ac:dyDescent="0.2">
      <c r="A285" s="92"/>
      <c r="B285" s="93"/>
      <c r="C285" s="94"/>
      <c r="E285" s="94"/>
      <c r="H285" s="94"/>
    </row>
    <row r="286" spans="1:8" s="41" customFormat="1" x14ac:dyDescent="0.2">
      <c r="A286" s="92"/>
      <c r="B286" s="93"/>
      <c r="C286" s="94"/>
      <c r="E286" s="94"/>
      <c r="H286" s="94"/>
    </row>
    <row r="287" spans="1:8" s="41" customFormat="1" x14ac:dyDescent="0.2">
      <c r="A287" s="92"/>
      <c r="B287" s="93"/>
      <c r="C287" s="94"/>
      <c r="E287" s="94"/>
      <c r="H287" s="94"/>
    </row>
    <row r="288" spans="1:8" s="41" customFormat="1" x14ac:dyDescent="0.2">
      <c r="A288" s="92"/>
      <c r="B288" s="93"/>
      <c r="C288" s="94"/>
      <c r="E288" s="94"/>
      <c r="H288" s="94"/>
    </row>
    <row r="289" spans="1:8" s="41" customFormat="1" x14ac:dyDescent="0.2">
      <c r="A289" s="92"/>
      <c r="B289" s="93"/>
      <c r="C289" s="94"/>
      <c r="E289" s="94"/>
      <c r="H289" s="94"/>
    </row>
    <row r="290" spans="1:8" s="41" customFormat="1" x14ac:dyDescent="0.2">
      <c r="A290" s="92"/>
      <c r="B290" s="93"/>
      <c r="C290" s="94"/>
      <c r="E290" s="94"/>
      <c r="H290" s="94"/>
    </row>
    <row r="291" spans="1:8" s="41" customFormat="1" x14ac:dyDescent="0.2">
      <c r="A291" s="92"/>
      <c r="B291" s="93"/>
      <c r="C291" s="94"/>
      <c r="E291" s="94"/>
      <c r="H291" s="94"/>
    </row>
    <row r="292" spans="1:8" s="41" customFormat="1" x14ac:dyDescent="0.2">
      <c r="A292" s="92"/>
      <c r="B292" s="93"/>
      <c r="C292" s="94"/>
      <c r="E292" s="94"/>
      <c r="H292" s="94"/>
    </row>
    <row r="293" spans="1:8" s="41" customFormat="1" x14ac:dyDescent="0.2">
      <c r="A293" s="92"/>
      <c r="B293" s="93"/>
      <c r="C293" s="94"/>
      <c r="E293" s="94"/>
      <c r="H293" s="94"/>
    </row>
    <row r="294" spans="1:8" s="41" customFormat="1" x14ac:dyDescent="0.2">
      <c r="A294" s="92"/>
      <c r="B294" s="93"/>
      <c r="C294" s="94"/>
      <c r="E294" s="94"/>
      <c r="H294" s="94"/>
    </row>
    <row r="295" spans="1:8" s="41" customFormat="1" x14ac:dyDescent="0.2">
      <c r="A295" s="92"/>
      <c r="B295" s="93"/>
      <c r="C295" s="94"/>
      <c r="E295" s="94"/>
      <c r="H295" s="94"/>
    </row>
    <row r="296" spans="1:8" s="41" customFormat="1" x14ac:dyDescent="0.2">
      <c r="A296" s="92"/>
      <c r="B296" s="93"/>
      <c r="C296" s="94"/>
      <c r="E296" s="94"/>
      <c r="H296" s="94"/>
    </row>
    <row r="297" spans="1:8" s="41" customFormat="1" x14ac:dyDescent="0.2">
      <c r="A297" s="92"/>
      <c r="B297" s="93"/>
      <c r="C297" s="94"/>
      <c r="E297" s="94"/>
      <c r="H297" s="94"/>
    </row>
    <row r="298" spans="1:8" s="41" customFormat="1" x14ac:dyDescent="0.2">
      <c r="A298" s="92"/>
      <c r="B298" s="93"/>
      <c r="C298" s="94"/>
      <c r="E298" s="94"/>
      <c r="H298" s="94"/>
    </row>
    <row r="299" spans="1:8" s="41" customFormat="1" x14ac:dyDescent="0.2">
      <c r="A299" s="92"/>
      <c r="B299" s="93"/>
      <c r="C299" s="94"/>
      <c r="E299" s="94"/>
      <c r="H299" s="94"/>
    </row>
    <row r="300" spans="1:8" s="41" customFormat="1" x14ac:dyDescent="0.2">
      <c r="A300" s="92"/>
      <c r="B300" s="93"/>
      <c r="C300" s="94"/>
      <c r="E300" s="94"/>
      <c r="H300" s="94"/>
    </row>
    <row r="301" spans="1:8" s="41" customFormat="1" x14ac:dyDescent="0.2">
      <c r="A301" s="92"/>
      <c r="B301" s="93"/>
      <c r="C301" s="94"/>
      <c r="E301" s="94"/>
      <c r="H301" s="94"/>
    </row>
    <row r="302" spans="1:8" s="41" customFormat="1" x14ac:dyDescent="0.2">
      <c r="A302" s="92"/>
      <c r="B302" s="93"/>
      <c r="C302" s="94"/>
      <c r="E302" s="94"/>
      <c r="H302" s="94"/>
    </row>
    <row r="303" spans="1:8" s="41" customFormat="1" x14ac:dyDescent="0.2">
      <c r="A303" s="92"/>
      <c r="B303" s="93"/>
      <c r="C303" s="94"/>
      <c r="E303" s="94"/>
      <c r="H303" s="94"/>
    </row>
    <row r="304" spans="1:8" s="41" customFormat="1" x14ac:dyDescent="0.2">
      <c r="A304" s="92"/>
      <c r="B304" s="93"/>
      <c r="C304" s="94"/>
      <c r="E304" s="94"/>
      <c r="H304" s="94"/>
    </row>
    <row r="305" spans="1:8" s="41" customFormat="1" x14ac:dyDescent="0.2">
      <c r="A305" s="92"/>
      <c r="B305" s="93"/>
      <c r="C305" s="94"/>
      <c r="E305" s="94"/>
      <c r="H305" s="94"/>
    </row>
    <row r="306" spans="1:8" s="41" customFormat="1" x14ac:dyDescent="0.2">
      <c r="A306" s="92"/>
      <c r="B306" s="93"/>
      <c r="C306" s="94"/>
      <c r="E306" s="94"/>
      <c r="H306" s="94"/>
    </row>
    <row r="307" spans="1:8" s="41" customFormat="1" x14ac:dyDescent="0.2">
      <c r="A307" s="92"/>
      <c r="B307" s="93"/>
      <c r="C307" s="94"/>
      <c r="E307" s="94"/>
      <c r="H307" s="94"/>
    </row>
    <row r="308" spans="1:8" s="41" customFormat="1" x14ac:dyDescent="0.2">
      <c r="A308" s="92"/>
      <c r="B308" s="93"/>
      <c r="C308" s="94"/>
      <c r="E308" s="94"/>
      <c r="H308" s="94"/>
    </row>
    <row r="309" spans="1:8" s="41" customFormat="1" x14ac:dyDescent="0.2">
      <c r="A309" s="92"/>
      <c r="B309" s="93"/>
      <c r="C309" s="94"/>
      <c r="E309" s="94"/>
      <c r="H309" s="94"/>
    </row>
    <row r="310" spans="1:8" s="41" customFormat="1" x14ac:dyDescent="0.2">
      <c r="A310" s="92"/>
      <c r="B310" s="93"/>
      <c r="C310" s="94"/>
      <c r="E310" s="94"/>
      <c r="H310" s="94"/>
    </row>
    <row r="311" spans="1:8" s="41" customFormat="1" x14ac:dyDescent="0.2">
      <c r="A311" s="92"/>
      <c r="B311" s="93"/>
      <c r="C311" s="94"/>
      <c r="E311" s="94"/>
      <c r="H311" s="94"/>
    </row>
    <row r="312" spans="1:8" s="41" customFormat="1" x14ac:dyDescent="0.2">
      <c r="A312" s="92"/>
      <c r="B312" s="93"/>
      <c r="C312" s="94"/>
      <c r="E312" s="94"/>
      <c r="H312" s="94"/>
    </row>
    <row r="313" spans="1:8" s="41" customFormat="1" x14ac:dyDescent="0.2">
      <c r="A313" s="92"/>
      <c r="B313" s="93"/>
      <c r="C313" s="94"/>
      <c r="E313" s="94"/>
      <c r="H313" s="94"/>
    </row>
    <row r="314" spans="1:8" s="41" customFormat="1" x14ac:dyDescent="0.2">
      <c r="A314" s="92"/>
      <c r="B314" s="93"/>
      <c r="C314" s="94"/>
      <c r="E314" s="94"/>
      <c r="H314" s="94"/>
    </row>
    <row r="315" spans="1:8" s="41" customFormat="1" x14ac:dyDescent="0.2">
      <c r="A315" s="92"/>
      <c r="B315" s="93"/>
      <c r="C315" s="94"/>
      <c r="E315" s="94"/>
      <c r="H315" s="94"/>
    </row>
    <row r="316" spans="1:8" s="41" customFormat="1" x14ac:dyDescent="0.2">
      <c r="A316" s="92"/>
      <c r="B316" s="93"/>
      <c r="C316" s="94"/>
      <c r="E316" s="94"/>
      <c r="H316" s="94"/>
    </row>
    <row r="317" spans="1:8" s="41" customFormat="1" x14ac:dyDescent="0.2">
      <c r="A317" s="92"/>
      <c r="B317" s="93"/>
      <c r="C317" s="94"/>
      <c r="E317" s="94"/>
      <c r="H317" s="94"/>
    </row>
    <row r="318" spans="1:8" s="41" customFormat="1" x14ac:dyDescent="0.2">
      <c r="A318" s="92"/>
      <c r="B318" s="93"/>
      <c r="C318" s="94"/>
      <c r="E318" s="94"/>
      <c r="H318" s="94"/>
    </row>
    <row r="319" spans="1:8" s="41" customFormat="1" x14ac:dyDescent="0.2">
      <c r="A319" s="92"/>
      <c r="B319" s="93"/>
      <c r="C319" s="94"/>
      <c r="E319" s="94"/>
      <c r="H319" s="94"/>
    </row>
    <row r="320" spans="1:8" s="41" customFormat="1" x14ac:dyDescent="0.2">
      <c r="A320" s="92"/>
      <c r="B320" s="93"/>
      <c r="C320" s="94"/>
      <c r="E320" s="94"/>
      <c r="H320" s="94"/>
    </row>
    <row r="321" spans="1:8" s="41" customFormat="1" x14ac:dyDescent="0.2">
      <c r="A321" s="92"/>
      <c r="B321" s="93"/>
      <c r="C321" s="94"/>
      <c r="E321" s="94"/>
      <c r="H321" s="94"/>
    </row>
    <row r="322" spans="1:8" s="41" customFormat="1" x14ac:dyDescent="0.2">
      <c r="A322" s="92"/>
      <c r="B322" s="93"/>
      <c r="C322" s="94"/>
      <c r="E322" s="94"/>
      <c r="H322" s="94"/>
    </row>
    <row r="323" spans="1:8" s="41" customFormat="1" x14ac:dyDescent="0.2">
      <c r="A323" s="92"/>
      <c r="B323" s="93"/>
      <c r="C323" s="94"/>
      <c r="E323" s="94"/>
      <c r="H323" s="94"/>
    </row>
    <row r="324" spans="1:8" s="41" customFormat="1" x14ac:dyDescent="0.2">
      <c r="A324" s="92"/>
      <c r="B324" s="93"/>
      <c r="C324" s="94"/>
      <c r="E324" s="94"/>
      <c r="H324" s="94"/>
    </row>
    <row r="325" spans="1:8" s="41" customFormat="1" x14ac:dyDescent="0.2">
      <c r="A325" s="92"/>
      <c r="B325" s="93"/>
      <c r="C325" s="94"/>
      <c r="E325" s="94"/>
      <c r="H325" s="94"/>
    </row>
    <row r="326" spans="1:8" s="41" customFormat="1" x14ac:dyDescent="0.2">
      <c r="A326" s="92"/>
      <c r="B326" s="93"/>
      <c r="C326" s="94"/>
      <c r="E326" s="94"/>
      <c r="H326" s="94"/>
    </row>
    <row r="327" spans="1:8" s="41" customFormat="1" x14ac:dyDescent="0.2">
      <c r="A327" s="92"/>
      <c r="B327" s="93"/>
      <c r="C327" s="94"/>
      <c r="E327" s="94"/>
      <c r="H327" s="94"/>
    </row>
    <row r="328" spans="1:8" s="41" customFormat="1" x14ac:dyDescent="0.2">
      <c r="A328" s="92"/>
      <c r="B328" s="93"/>
      <c r="C328" s="94"/>
      <c r="E328" s="94"/>
      <c r="H328" s="94"/>
    </row>
    <row r="329" spans="1:8" s="41" customFormat="1" x14ac:dyDescent="0.2">
      <c r="A329" s="92"/>
      <c r="B329" s="93"/>
      <c r="C329" s="94"/>
      <c r="E329" s="94"/>
      <c r="H329" s="94"/>
    </row>
    <row r="330" spans="1:8" s="41" customFormat="1" x14ac:dyDescent="0.2">
      <c r="A330" s="92"/>
      <c r="B330" s="93"/>
      <c r="C330" s="94"/>
      <c r="E330" s="94"/>
      <c r="H330" s="94"/>
    </row>
    <row r="331" spans="1:8" s="41" customFormat="1" x14ac:dyDescent="0.2">
      <c r="A331" s="92"/>
      <c r="B331" s="93"/>
      <c r="C331" s="94"/>
      <c r="E331" s="94"/>
      <c r="H331" s="94"/>
    </row>
    <row r="332" spans="1:8" s="41" customFormat="1" x14ac:dyDescent="0.2">
      <c r="A332" s="92"/>
      <c r="B332" s="93"/>
      <c r="C332" s="94"/>
      <c r="E332" s="94"/>
      <c r="H332" s="94"/>
    </row>
    <row r="333" spans="1:8" s="41" customFormat="1" x14ac:dyDescent="0.2">
      <c r="A333" s="92"/>
      <c r="B333" s="93"/>
      <c r="C333" s="94"/>
      <c r="E333" s="94"/>
      <c r="H333" s="94"/>
    </row>
    <row r="334" spans="1:8" s="41" customFormat="1" x14ac:dyDescent="0.2">
      <c r="A334" s="92"/>
      <c r="B334" s="93"/>
      <c r="C334" s="94"/>
      <c r="E334" s="94"/>
      <c r="H334" s="94"/>
    </row>
    <row r="335" spans="1:8" s="41" customFormat="1" x14ac:dyDescent="0.2">
      <c r="A335" s="92"/>
      <c r="B335" s="93"/>
      <c r="C335" s="94"/>
      <c r="E335" s="94"/>
      <c r="H335" s="94"/>
    </row>
    <row r="336" spans="1:8" s="41" customFormat="1" x14ac:dyDescent="0.2">
      <c r="A336" s="92"/>
      <c r="B336" s="93"/>
      <c r="C336" s="94"/>
      <c r="E336" s="94"/>
      <c r="H336" s="94"/>
    </row>
    <row r="337" spans="1:8" s="41" customFormat="1" x14ac:dyDescent="0.2">
      <c r="A337" s="92"/>
      <c r="B337" s="93"/>
      <c r="C337" s="94"/>
      <c r="E337" s="94"/>
      <c r="H337" s="94"/>
    </row>
    <row r="338" spans="1:8" s="41" customFormat="1" x14ac:dyDescent="0.2">
      <c r="A338" s="92"/>
      <c r="B338" s="93"/>
      <c r="C338" s="94"/>
      <c r="E338" s="94"/>
      <c r="H338" s="94"/>
    </row>
    <row r="339" spans="1:8" s="41" customFormat="1" x14ac:dyDescent="0.2">
      <c r="A339" s="92"/>
      <c r="B339" s="93"/>
      <c r="C339" s="94"/>
      <c r="E339" s="94"/>
      <c r="H339" s="94"/>
    </row>
    <row r="340" spans="1:8" s="41" customFormat="1" x14ac:dyDescent="0.2">
      <c r="A340" s="92"/>
      <c r="B340" s="93"/>
      <c r="C340" s="94"/>
      <c r="E340" s="94"/>
      <c r="H340" s="94"/>
    </row>
    <row r="341" spans="1:8" s="41" customFormat="1" x14ac:dyDescent="0.2">
      <c r="A341" s="92"/>
      <c r="B341" s="93"/>
      <c r="C341" s="94"/>
      <c r="E341" s="94"/>
      <c r="H341" s="94"/>
    </row>
    <row r="342" spans="1:8" s="41" customFormat="1" x14ac:dyDescent="0.2">
      <c r="A342" s="92"/>
      <c r="B342" s="93"/>
      <c r="C342" s="94"/>
      <c r="E342" s="94"/>
      <c r="H342" s="94"/>
    </row>
    <row r="343" spans="1:8" s="41" customFormat="1" x14ac:dyDescent="0.2">
      <c r="A343" s="92"/>
      <c r="B343" s="93"/>
      <c r="C343" s="94"/>
      <c r="E343" s="94"/>
      <c r="H343" s="94"/>
    </row>
    <row r="344" spans="1:8" s="41" customFormat="1" x14ac:dyDescent="0.2">
      <c r="A344" s="92"/>
      <c r="B344" s="93"/>
      <c r="C344" s="94"/>
      <c r="E344" s="94"/>
      <c r="H344" s="94"/>
    </row>
    <row r="345" spans="1:8" s="41" customFormat="1" x14ac:dyDescent="0.2">
      <c r="A345" s="92"/>
      <c r="B345" s="93"/>
      <c r="C345" s="94"/>
      <c r="E345" s="94"/>
      <c r="H345" s="94"/>
    </row>
    <row r="346" spans="1:8" s="41" customFormat="1" x14ac:dyDescent="0.2">
      <c r="A346" s="92"/>
      <c r="B346" s="93"/>
      <c r="C346" s="94"/>
      <c r="E346" s="94"/>
      <c r="H346" s="94"/>
    </row>
    <row r="347" spans="1:8" s="41" customFormat="1" x14ac:dyDescent="0.2">
      <c r="A347" s="92"/>
      <c r="B347" s="93"/>
      <c r="C347" s="94"/>
      <c r="E347" s="94"/>
      <c r="H347" s="94"/>
    </row>
    <row r="348" spans="1:8" s="41" customFormat="1" x14ac:dyDescent="0.2">
      <c r="A348" s="92"/>
      <c r="B348" s="93"/>
      <c r="C348" s="94"/>
      <c r="E348" s="94"/>
      <c r="H348" s="94"/>
    </row>
    <row r="349" spans="1:8" s="41" customFormat="1" x14ac:dyDescent="0.2">
      <c r="A349" s="92"/>
      <c r="B349" s="93"/>
      <c r="C349" s="94"/>
      <c r="E349" s="94"/>
      <c r="H349" s="94"/>
    </row>
    <row r="350" spans="1:8" s="41" customFormat="1" x14ac:dyDescent="0.2">
      <c r="A350" s="92"/>
      <c r="B350" s="93"/>
      <c r="C350" s="94"/>
      <c r="E350" s="94"/>
      <c r="H350" s="94"/>
    </row>
    <row r="351" spans="1:8" s="41" customFormat="1" x14ac:dyDescent="0.2">
      <c r="A351" s="92"/>
      <c r="B351" s="93"/>
      <c r="C351" s="94"/>
      <c r="E351" s="94"/>
      <c r="H351" s="94"/>
    </row>
    <row r="352" spans="1:8" s="41" customFormat="1" x14ac:dyDescent="0.2">
      <c r="A352" s="92"/>
      <c r="B352" s="93"/>
      <c r="C352" s="94"/>
      <c r="E352" s="94"/>
      <c r="H352" s="94"/>
    </row>
    <row r="353" spans="1:8" s="41" customFormat="1" x14ac:dyDescent="0.2">
      <c r="A353" s="92"/>
      <c r="B353" s="93"/>
      <c r="C353" s="94"/>
      <c r="E353" s="94"/>
      <c r="H353" s="94"/>
    </row>
    <row r="354" spans="1:8" s="41" customFormat="1" x14ac:dyDescent="0.2">
      <c r="A354" s="92"/>
      <c r="B354" s="93"/>
      <c r="C354" s="94"/>
      <c r="E354" s="94"/>
      <c r="H354" s="94"/>
    </row>
    <row r="355" spans="1:8" s="41" customFormat="1" x14ac:dyDescent="0.2">
      <c r="A355" s="92"/>
      <c r="B355" s="93"/>
      <c r="C355" s="94"/>
      <c r="E355" s="94"/>
      <c r="H355" s="94"/>
    </row>
    <row r="356" spans="1:8" s="41" customFormat="1" x14ac:dyDescent="0.2">
      <c r="A356" s="92"/>
      <c r="B356" s="93"/>
      <c r="C356" s="94"/>
      <c r="E356" s="94"/>
      <c r="H356" s="94"/>
    </row>
    <row r="357" spans="1:8" s="41" customFormat="1" x14ac:dyDescent="0.2">
      <c r="A357" s="92"/>
      <c r="B357" s="93"/>
      <c r="C357" s="94"/>
      <c r="E357" s="94"/>
      <c r="H357" s="94"/>
    </row>
    <row r="358" spans="1:8" s="41" customFormat="1" x14ac:dyDescent="0.2">
      <c r="A358" s="92"/>
      <c r="B358" s="93"/>
      <c r="C358" s="94"/>
      <c r="E358" s="94"/>
      <c r="H358" s="94"/>
    </row>
    <row r="359" spans="1:8" s="41" customFormat="1" x14ac:dyDescent="0.2">
      <c r="A359" s="92"/>
      <c r="B359" s="93"/>
      <c r="C359" s="94"/>
      <c r="E359" s="94"/>
      <c r="H359" s="94"/>
    </row>
    <row r="360" spans="1:8" s="41" customFormat="1" x14ac:dyDescent="0.2">
      <c r="A360" s="92"/>
      <c r="B360" s="93"/>
      <c r="C360" s="94"/>
      <c r="E360" s="94"/>
      <c r="H360" s="94"/>
    </row>
    <row r="361" spans="1:8" s="41" customFormat="1" x14ac:dyDescent="0.2">
      <c r="A361" s="92"/>
      <c r="B361" s="93"/>
      <c r="C361" s="94"/>
      <c r="E361" s="94"/>
      <c r="H361" s="94"/>
    </row>
    <row r="362" spans="1:8" s="41" customFormat="1" x14ac:dyDescent="0.2">
      <c r="A362" s="92"/>
      <c r="B362" s="93"/>
      <c r="C362" s="94"/>
      <c r="E362" s="94"/>
      <c r="H362" s="94"/>
    </row>
    <row r="363" spans="1:8" s="41" customFormat="1" x14ac:dyDescent="0.2">
      <c r="A363" s="92"/>
      <c r="B363" s="93"/>
      <c r="C363" s="94"/>
      <c r="E363" s="94"/>
      <c r="H363" s="94"/>
    </row>
    <row r="364" spans="1:8" s="41" customFormat="1" x14ac:dyDescent="0.2">
      <c r="A364" s="92"/>
      <c r="B364" s="93"/>
      <c r="C364" s="94"/>
      <c r="E364" s="94"/>
      <c r="H364" s="94"/>
    </row>
    <row r="365" spans="1:8" s="41" customFormat="1" x14ac:dyDescent="0.2">
      <c r="A365" s="92"/>
      <c r="B365" s="93"/>
      <c r="C365" s="94"/>
      <c r="E365" s="94"/>
      <c r="H365" s="94"/>
    </row>
    <row r="366" spans="1:8" s="41" customFormat="1" x14ac:dyDescent="0.2">
      <c r="A366" s="92"/>
      <c r="B366" s="93"/>
      <c r="C366" s="94"/>
      <c r="E366" s="94"/>
      <c r="H366" s="94"/>
    </row>
    <row r="367" spans="1:8" s="41" customFormat="1" x14ac:dyDescent="0.2">
      <c r="A367" s="92"/>
      <c r="B367" s="93"/>
      <c r="C367" s="94"/>
      <c r="E367" s="94"/>
      <c r="H367" s="94"/>
    </row>
    <row r="368" spans="1:8" s="41" customFormat="1" x14ac:dyDescent="0.2">
      <c r="A368" s="92"/>
      <c r="B368" s="93"/>
      <c r="C368" s="94"/>
      <c r="E368" s="94"/>
      <c r="H368" s="94"/>
    </row>
    <row r="369" spans="1:8" s="41" customFormat="1" x14ac:dyDescent="0.2">
      <c r="A369" s="92"/>
      <c r="B369" s="93"/>
      <c r="C369" s="94"/>
      <c r="E369" s="94"/>
      <c r="H369" s="94"/>
    </row>
    <row r="370" spans="1:8" s="41" customFormat="1" x14ac:dyDescent="0.2">
      <c r="A370" s="92"/>
      <c r="B370" s="93"/>
      <c r="C370" s="94"/>
      <c r="E370" s="94"/>
      <c r="H370" s="94"/>
    </row>
    <row r="371" spans="1:8" s="41" customFormat="1" x14ac:dyDescent="0.2">
      <c r="A371" s="92"/>
      <c r="B371" s="93"/>
      <c r="C371" s="94"/>
      <c r="E371" s="94"/>
      <c r="H371" s="94"/>
    </row>
    <row r="372" spans="1:8" s="41" customFormat="1" x14ac:dyDescent="0.2">
      <c r="A372" s="92"/>
      <c r="B372" s="93"/>
      <c r="C372" s="94"/>
      <c r="E372" s="94"/>
      <c r="H372" s="94"/>
    </row>
    <row r="373" spans="1:8" s="41" customFormat="1" x14ac:dyDescent="0.2">
      <c r="A373" s="92"/>
      <c r="B373" s="93"/>
      <c r="C373" s="94"/>
      <c r="E373" s="94"/>
      <c r="H373" s="94"/>
    </row>
    <row r="374" spans="1:8" s="41" customFormat="1" x14ac:dyDescent="0.2">
      <c r="A374" s="92"/>
      <c r="B374" s="93"/>
      <c r="C374" s="94"/>
      <c r="E374" s="94"/>
      <c r="H374" s="94"/>
    </row>
    <row r="375" spans="1:8" s="41" customFormat="1" x14ac:dyDescent="0.2">
      <c r="A375" s="92"/>
      <c r="B375" s="93"/>
      <c r="C375" s="94"/>
      <c r="E375" s="94"/>
      <c r="H375" s="94"/>
    </row>
    <row r="376" spans="1:8" s="41" customFormat="1" x14ac:dyDescent="0.2">
      <c r="A376" s="92"/>
      <c r="B376" s="93"/>
      <c r="C376" s="94"/>
      <c r="E376" s="94"/>
      <c r="H376" s="94"/>
    </row>
    <row r="377" spans="1:8" s="41" customFormat="1" x14ac:dyDescent="0.2">
      <c r="A377" s="92"/>
      <c r="B377" s="93"/>
      <c r="C377" s="94"/>
      <c r="E377" s="94"/>
      <c r="H377" s="94"/>
    </row>
    <row r="378" spans="1:8" s="41" customFormat="1" x14ac:dyDescent="0.2">
      <c r="A378" s="92"/>
      <c r="B378" s="93"/>
      <c r="C378" s="94"/>
      <c r="E378" s="94"/>
      <c r="H378" s="94"/>
    </row>
    <row r="379" spans="1:8" s="41" customFormat="1" x14ac:dyDescent="0.2">
      <c r="A379" s="92"/>
      <c r="B379" s="93"/>
      <c r="C379" s="94"/>
      <c r="E379" s="94"/>
      <c r="H379" s="94"/>
    </row>
    <row r="380" spans="1:8" s="41" customFormat="1" x14ac:dyDescent="0.2">
      <c r="A380" s="92"/>
      <c r="B380" s="93"/>
      <c r="C380" s="94"/>
      <c r="E380" s="94"/>
      <c r="H380" s="94"/>
    </row>
    <row r="381" spans="1:8" s="41" customFormat="1" x14ac:dyDescent="0.2">
      <c r="A381" s="92"/>
      <c r="B381" s="93"/>
      <c r="C381" s="94"/>
      <c r="E381" s="94"/>
      <c r="H381" s="94"/>
    </row>
    <row r="382" spans="1:8" s="41" customFormat="1" x14ac:dyDescent="0.2">
      <c r="A382" s="92"/>
      <c r="B382" s="93"/>
      <c r="C382" s="94"/>
      <c r="E382" s="94"/>
      <c r="H382" s="94"/>
    </row>
    <row r="383" spans="1:8" s="41" customFormat="1" x14ac:dyDescent="0.2">
      <c r="A383" s="92"/>
      <c r="B383" s="93"/>
      <c r="C383" s="94"/>
      <c r="E383" s="94"/>
      <c r="H383" s="94"/>
    </row>
    <row r="384" spans="1:8" s="41" customFormat="1" x14ac:dyDescent="0.2">
      <c r="A384" s="92"/>
      <c r="B384" s="93"/>
      <c r="C384" s="94"/>
      <c r="E384" s="94"/>
      <c r="H384" s="94"/>
    </row>
    <row r="385" spans="1:8" s="41" customFormat="1" x14ac:dyDescent="0.2">
      <c r="A385" s="92"/>
      <c r="B385" s="93"/>
      <c r="C385" s="94"/>
      <c r="E385" s="94"/>
      <c r="H385" s="94"/>
    </row>
    <row r="386" spans="1:8" s="41" customFormat="1" x14ac:dyDescent="0.2">
      <c r="A386" s="92"/>
      <c r="B386" s="93"/>
      <c r="C386" s="94"/>
      <c r="E386" s="94"/>
      <c r="H386" s="94"/>
    </row>
    <row r="387" spans="1:8" s="41" customFormat="1" x14ac:dyDescent="0.2">
      <c r="A387" s="92"/>
      <c r="B387" s="93"/>
      <c r="C387" s="94"/>
      <c r="E387" s="94"/>
      <c r="H387" s="94"/>
    </row>
    <row r="388" spans="1:8" s="41" customFormat="1" x14ac:dyDescent="0.2">
      <c r="A388" s="92"/>
      <c r="B388" s="93"/>
      <c r="C388" s="94"/>
      <c r="E388" s="94"/>
      <c r="H388" s="94"/>
    </row>
    <row r="389" spans="1:8" s="41" customFormat="1" x14ac:dyDescent="0.2">
      <c r="A389" s="92"/>
      <c r="B389" s="93"/>
      <c r="C389" s="94"/>
      <c r="E389" s="94"/>
      <c r="H389" s="94"/>
    </row>
    <row r="390" spans="1:8" s="41" customFormat="1" x14ac:dyDescent="0.2">
      <c r="A390" s="92"/>
      <c r="B390" s="93"/>
      <c r="C390" s="94"/>
      <c r="E390" s="94"/>
      <c r="H390" s="94"/>
    </row>
    <row r="391" spans="1:8" s="41" customFormat="1" x14ac:dyDescent="0.2">
      <c r="A391" s="92"/>
      <c r="B391" s="93"/>
      <c r="C391" s="94"/>
      <c r="E391" s="94"/>
      <c r="H391" s="94"/>
    </row>
    <row r="392" spans="1:8" s="41" customFormat="1" x14ac:dyDescent="0.2">
      <c r="A392" s="92"/>
      <c r="B392" s="93"/>
      <c r="C392" s="94"/>
      <c r="E392" s="94"/>
      <c r="H392" s="94"/>
    </row>
    <row r="393" spans="1:8" s="41" customFormat="1" x14ac:dyDescent="0.2">
      <c r="A393" s="92"/>
      <c r="B393" s="93"/>
      <c r="C393" s="94"/>
      <c r="E393" s="94"/>
      <c r="H393" s="94"/>
    </row>
    <row r="394" spans="1:8" s="41" customFormat="1" x14ac:dyDescent="0.2">
      <c r="A394" s="92"/>
      <c r="B394" s="93"/>
      <c r="C394" s="94"/>
      <c r="E394" s="94"/>
      <c r="H394" s="94"/>
    </row>
    <row r="395" spans="1:8" s="41" customFormat="1" x14ac:dyDescent="0.2">
      <c r="A395" s="92"/>
      <c r="B395" s="93"/>
      <c r="C395" s="94"/>
      <c r="E395" s="94"/>
      <c r="H395" s="94"/>
    </row>
    <row r="396" spans="1:8" s="41" customFormat="1" x14ac:dyDescent="0.2">
      <c r="A396" s="92"/>
      <c r="B396" s="93"/>
      <c r="C396" s="94"/>
      <c r="E396" s="94"/>
      <c r="H396" s="94"/>
    </row>
    <row r="397" spans="1:8" s="41" customFormat="1" x14ac:dyDescent="0.2">
      <c r="A397" s="92"/>
      <c r="B397" s="93"/>
      <c r="C397" s="94"/>
      <c r="E397" s="94"/>
      <c r="H397" s="94"/>
    </row>
    <row r="398" spans="1:8" s="41" customFormat="1" x14ac:dyDescent="0.2">
      <c r="A398" s="92"/>
      <c r="B398" s="93"/>
      <c r="C398" s="94"/>
      <c r="E398" s="94"/>
      <c r="H398" s="94"/>
    </row>
    <row r="399" spans="1:8" s="41" customFormat="1" x14ac:dyDescent="0.2">
      <c r="A399" s="92"/>
      <c r="B399" s="93"/>
      <c r="C399" s="94"/>
      <c r="E399" s="94"/>
      <c r="H399" s="94"/>
    </row>
    <row r="400" spans="1:8" s="41" customFormat="1" x14ac:dyDescent="0.25">
      <c r="A400" s="7"/>
      <c r="B400" s="8"/>
      <c r="C400" s="9"/>
      <c r="D400" s="10"/>
      <c r="E400" s="9"/>
      <c r="F400" s="10"/>
      <c r="G400" s="10"/>
      <c r="H400" s="9"/>
    </row>
    <row r="401" spans="1:8" s="41" customFormat="1" x14ac:dyDescent="0.25">
      <c r="A401" s="7"/>
      <c r="B401" s="8"/>
      <c r="C401" s="9"/>
      <c r="D401" s="10"/>
      <c r="E401" s="9"/>
      <c r="F401" s="10"/>
      <c r="G401" s="10"/>
      <c r="H401" s="9"/>
    </row>
    <row r="402" spans="1:8" s="41" customFormat="1" x14ac:dyDescent="0.25">
      <c r="A402" s="7"/>
      <c r="B402" s="8"/>
      <c r="C402" s="9"/>
      <c r="D402" s="10"/>
      <c r="E402" s="9"/>
      <c r="F402" s="10"/>
      <c r="G402" s="10"/>
      <c r="H402" s="9"/>
    </row>
    <row r="403" spans="1:8" s="41" customFormat="1" x14ac:dyDescent="0.25">
      <c r="A403" s="7"/>
      <c r="B403" s="8"/>
      <c r="C403" s="9"/>
      <c r="D403" s="10"/>
      <c r="E403" s="9"/>
      <c r="F403" s="10"/>
      <c r="G403" s="10"/>
      <c r="H403" s="9"/>
    </row>
    <row r="404" spans="1:8" s="41" customFormat="1" x14ac:dyDescent="0.25">
      <c r="A404" s="7"/>
      <c r="B404" s="8"/>
      <c r="C404" s="9"/>
      <c r="D404" s="10"/>
      <c r="E404" s="9"/>
      <c r="F404" s="10"/>
      <c r="G404" s="10"/>
      <c r="H404" s="9"/>
    </row>
    <row r="405" spans="1:8" s="41" customFormat="1" x14ac:dyDescent="0.25">
      <c r="A405" s="7"/>
      <c r="B405" s="8"/>
      <c r="C405" s="9"/>
      <c r="D405" s="10"/>
      <c r="E405" s="9"/>
      <c r="F405" s="10"/>
      <c r="G405" s="10"/>
      <c r="H405" s="9"/>
    </row>
    <row r="406" spans="1:8" s="41" customFormat="1" x14ac:dyDescent="0.25">
      <c r="A406" s="7"/>
      <c r="B406" s="8"/>
      <c r="C406" s="9"/>
      <c r="D406" s="10"/>
      <c r="E406" s="9"/>
      <c r="F406" s="10"/>
      <c r="G406" s="10"/>
      <c r="H406" s="9"/>
    </row>
    <row r="407" spans="1:8" s="41" customFormat="1" x14ac:dyDescent="0.25">
      <c r="A407" s="7"/>
      <c r="B407" s="8"/>
      <c r="C407" s="9"/>
      <c r="D407" s="10"/>
      <c r="E407" s="9"/>
      <c r="F407" s="10"/>
      <c r="G407" s="10"/>
      <c r="H407" s="9"/>
    </row>
  </sheetData>
  <mergeCells count="16">
    <mergeCell ref="D119:H119"/>
    <mergeCell ref="E9:E10"/>
    <mergeCell ref="A12:F12"/>
    <mergeCell ref="A119:B119"/>
    <mergeCell ref="A121:B121"/>
    <mergeCell ref="C121:H121"/>
    <mergeCell ref="C2:H2"/>
    <mergeCell ref="A3:H3"/>
    <mergeCell ref="A4:H4"/>
    <mergeCell ref="A8:A10"/>
    <mergeCell ref="B8:B10"/>
    <mergeCell ref="C8:E8"/>
    <mergeCell ref="F8:F10"/>
    <mergeCell ref="G8:G10"/>
    <mergeCell ref="H8:H10"/>
    <mergeCell ref="C9:C10"/>
  </mergeCells>
  <phoneticPr fontId="1" type="noConversion"/>
  <pageMargins left="1.1811023622047245" right="0.39370078740157483" top="0.78740157480314965" bottom="0.78740157480314965" header="0.19685039370078741" footer="0.31496062992125984"/>
  <pageSetup paperSize="9" scale="79" orientation="portrait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2026 рік</vt:lpstr>
      <vt:lpstr>'2026 рік'!Область_печати</vt:lpstr>
    </vt:vector>
  </TitlesOfParts>
  <Company>_test_company_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_test_user_</dc:creator>
  <cp:lastModifiedBy>User</cp:lastModifiedBy>
  <cp:lastPrinted>2026-03-03T09:20:06Z</cp:lastPrinted>
  <dcterms:created xsi:type="dcterms:W3CDTF">2003-04-10T05:48:49Z</dcterms:created>
  <dcterms:modified xsi:type="dcterms:W3CDTF">2026-05-01T11:47:36Z</dcterms:modified>
</cp:coreProperties>
</file>